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480" windowHeight="4290" tabRatio="894" activeTab="0"/>
  </bookViews>
  <sheets>
    <sheet name="Request for Quotation" sheetId="1" r:id="rId1"/>
    <sheet name="Purchase Order" sheetId="2" state="hidden" r:id="rId2"/>
    <sheet name="GRN2" sheetId="3" state="hidden" r:id="rId3"/>
    <sheet name="GRN3" sheetId="4" state="hidden" r:id="rId4"/>
    <sheet name="GRN4" sheetId="5" state="hidden" r:id="rId5"/>
    <sheet name="GRN5" sheetId="6" state="hidden" r:id="rId6"/>
  </sheets>
  <definedNames>
    <definedName name="_xlfn.IFERROR" hidden="1">#NAME?</definedName>
    <definedName name="_xlnm.Print_Area" localSheetId="2">'GRN2'!$B$3:$M$52</definedName>
    <definedName name="_xlnm.Print_Area" localSheetId="3">'GRN3'!$B$3:$M$52</definedName>
    <definedName name="_xlnm.Print_Area" localSheetId="4">'GRN4'!$B$3:$M$52</definedName>
    <definedName name="_xlnm.Print_Area" localSheetId="5">'GRN5'!$B$3:$M$52</definedName>
    <definedName name="_xlnm.Print_Area" localSheetId="1">'Purchase Order'!$B$2:$K$54</definedName>
    <definedName name="_xlnm.Print_Area" localSheetId="0">'Request for Quotation'!$B$1:$N$41</definedName>
  </definedNames>
  <calcPr fullCalcOnLoad="1"/>
</workbook>
</file>

<file path=xl/comments1.xml><?xml version="1.0" encoding="utf-8"?>
<comments xmlns="http://schemas.openxmlformats.org/spreadsheetml/2006/main">
  <authors>
    <author>Svetlana Makenova</author>
  </authors>
  <commentList>
    <comment ref="E14" authorId="0">
      <text>
        <r>
          <rPr>
            <b/>
            <sz val="9"/>
            <rFont val="Tahoma"/>
            <family val="0"/>
          </rPr>
          <t>Svetlana Makenova: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<sst xmlns="http://schemas.openxmlformats.org/spreadsheetml/2006/main" count="327" uniqueCount="142">
  <si>
    <t>Description</t>
  </si>
  <si>
    <t>Unit</t>
  </si>
  <si>
    <t>Date:</t>
  </si>
  <si>
    <t>Name:</t>
  </si>
  <si>
    <t>Signature:</t>
  </si>
  <si>
    <t>Financial Review</t>
  </si>
  <si>
    <t>№</t>
  </si>
  <si>
    <t>Request for Quotation</t>
  </si>
  <si>
    <t xml:space="preserve">                                            </t>
  </si>
  <si>
    <t xml:space="preserve">Name of supplier: </t>
  </si>
  <si>
    <t xml:space="preserve"> </t>
  </si>
  <si>
    <t>Date</t>
  </si>
  <si>
    <t>PR No.</t>
  </si>
  <si>
    <t>Item</t>
  </si>
  <si>
    <t>Qty.</t>
  </si>
  <si>
    <t>Terms of payment</t>
  </si>
  <si>
    <t>Delivery schedule</t>
  </si>
  <si>
    <t>Warranty</t>
  </si>
  <si>
    <t>Validity of offer</t>
  </si>
  <si>
    <t>Additional information attached</t>
  </si>
  <si>
    <t>All prices include insurance and the delivery cost to specified delivery location. (C.I.F. parity)</t>
  </si>
  <si>
    <t>(please check box if true)</t>
  </si>
  <si>
    <t>Documented verbal quote collected by: (please provide name and position below)</t>
  </si>
  <si>
    <t>Project Reference:</t>
  </si>
  <si>
    <t>Official written quote provided by: (please provide information below)</t>
  </si>
  <si>
    <t>Delivery Address:</t>
  </si>
  <si>
    <t xml:space="preserve">         Address, Contact Information, Stamp and Signature of Supplier</t>
  </si>
  <si>
    <t xml:space="preserve">Reviewed by (name, signature and date)   </t>
  </si>
  <si>
    <t>PR №</t>
  </si>
  <si>
    <t>Address:</t>
  </si>
  <si>
    <t>Contact person:</t>
  </si>
  <si>
    <t>Remarks</t>
  </si>
  <si>
    <t>PURCHASE ORDER</t>
  </si>
  <si>
    <t>ISSUED BY:</t>
  </si>
  <si>
    <t>ISSUED TO:</t>
  </si>
  <si>
    <t>Phone:</t>
  </si>
  <si>
    <t>E-mail:</t>
  </si>
  <si>
    <t>Contact:</t>
  </si>
  <si>
    <t>SHIP TO:</t>
  </si>
  <si>
    <t>SPECIAL INSTRUCTIONS:</t>
  </si>
  <si>
    <t>P.O. Prepared by :</t>
  </si>
  <si>
    <t xml:space="preserve">CURRENCY: </t>
  </si>
  <si>
    <t>SHIPPING TERMS:</t>
  </si>
  <si>
    <t>PAYMENT TERMS:</t>
  </si>
  <si>
    <t>DELIVERY DATE:</t>
  </si>
  <si>
    <t>ITEM</t>
  </si>
  <si>
    <t>UNIT</t>
  </si>
  <si>
    <t xml:space="preserve">DESCRIPTION   </t>
  </si>
  <si>
    <t>UNIT COST</t>
  </si>
  <si>
    <t>EXTENDED COST</t>
  </si>
  <si>
    <t xml:space="preserve">Project Reference: </t>
  </si>
  <si>
    <t>TOTAL EX-WORKS</t>
  </si>
  <si>
    <t xml:space="preserve">TAXES </t>
  </si>
  <si>
    <t>Authorized on behalf of Mercy Corps:</t>
  </si>
  <si>
    <t>SHIPPING</t>
  </si>
  <si>
    <t>INSURANCE</t>
  </si>
  <si>
    <t>Name &amp; Title</t>
  </si>
  <si>
    <t xml:space="preserve">TOTAL INVOICE </t>
  </si>
  <si>
    <t>Authorized on behalf of Vendor:</t>
  </si>
  <si>
    <t>Name&amp;Title:</t>
  </si>
  <si>
    <t>Understood and agreed with Conditions of Purchase</t>
  </si>
  <si>
    <t>Please refer to this Purchase Order number in all correspondence concerning the order.</t>
  </si>
  <si>
    <t>Please supply 3 copies of your invoice.</t>
  </si>
  <si>
    <t>Form Distribution:  White (Original) to Finance, Pink to Vendor, Yellow to Procurement</t>
  </si>
  <si>
    <t>1 USD =</t>
  </si>
  <si>
    <t xml:space="preserve">Phone/Fax: </t>
  </si>
  <si>
    <t>GOODS RECEIVED NOTE</t>
  </si>
  <si>
    <t xml:space="preserve">                             </t>
  </si>
  <si>
    <t>Supplier:</t>
  </si>
  <si>
    <t>Materials</t>
  </si>
  <si>
    <t>Documentation</t>
  </si>
  <si>
    <t xml:space="preserve">       Program</t>
  </si>
  <si>
    <t xml:space="preserve"> Waybill №</t>
  </si>
  <si>
    <t xml:space="preserve">       Operational</t>
  </si>
  <si>
    <t xml:space="preserve"> Supplier Invoice №</t>
  </si>
  <si>
    <t xml:space="preserve">       Consumable</t>
  </si>
  <si>
    <t xml:space="preserve"> Supplier Delivery Note №</t>
  </si>
  <si>
    <t xml:space="preserve"> MC Store Release №</t>
  </si>
  <si>
    <t>(Other)</t>
  </si>
  <si>
    <t>This delivery</t>
  </si>
  <si>
    <t>Stock Status</t>
  </si>
  <si>
    <t>Materials supplied</t>
  </si>
  <si>
    <t>Is a single complete order</t>
  </si>
  <si>
    <t xml:space="preserve">    Regular Stock</t>
  </si>
  <si>
    <t xml:space="preserve">             for M.C. PR №</t>
  </si>
  <si>
    <t>Is a part shipment with the balance pending</t>
  </si>
  <si>
    <t xml:space="preserve">    Transit Stock</t>
  </si>
  <si>
    <t xml:space="preserve">             for M.C. PO №</t>
  </si>
  <si>
    <t>Is a final shipment completing the order</t>
  </si>
  <si>
    <t xml:space="preserve">    Returned Materials</t>
  </si>
  <si>
    <t xml:space="preserve">             Donation</t>
  </si>
  <si>
    <t>Quantity Ordered</t>
  </si>
  <si>
    <t>Item Description</t>
  </si>
  <si>
    <t>Quantity Received</t>
  </si>
  <si>
    <t xml:space="preserve">Goods delivered by: </t>
  </si>
  <si>
    <t>Goods Received by:</t>
  </si>
  <si>
    <t>(Print name)</t>
  </si>
  <si>
    <t>License Plate №</t>
  </si>
  <si>
    <t>(Title)</t>
  </si>
  <si>
    <t>(Sign &amp; date)</t>
  </si>
  <si>
    <t>Delivery accepted by:</t>
  </si>
  <si>
    <t>Originator</t>
  </si>
  <si>
    <t>Note: Separate Goods Received Notes must be prepared for individual suppliers or orders.</t>
  </si>
  <si>
    <t xml:space="preserve">      Form Distribution  White (Original) to Finance, Pink to Vendor, Yellow to Procurement, Blue to Warehouse </t>
  </si>
  <si>
    <t>Item No.</t>
  </si>
  <si>
    <t xml:space="preserve"> Balance GRN 1</t>
  </si>
  <si>
    <t>Balance GRN 2</t>
  </si>
  <si>
    <t>Balance GRN 3</t>
  </si>
  <si>
    <t xml:space="preserve"> Balance GRN 2</t>
  </si>
  <si>
    <t xml:space="preserve"> Balance GRN 4</t>
  </si>
  <si>
    <t>Balance GRN 5</t>
  </si>
  <si>
    <t>(In local language on the other side)</t>
  </si>
  <si>
    <t>Egyetértek a Vásárlási Feltételekkel a szállító nevében</t>
  </si>
  <si>
    <t>E-Mail:</t>
  </si>
  <si>
    <t>Included</t>
  </si>
  <si>
    <t>Project Reference</t>
  </si>
  <si>
    <t>Asset?</t>
  </si>
  <si>
    <t>Exceptional Item?</t>
  </si>
  <si>
    <t>Expected Delivery Date</t>
  </si>
  <si>
    <t>Contact Name:</t>
  </si>
  <si>
    <t>Total</t>
  </si>
  <si>
    <t>Full payment upon complete delivery</t>
  </si>
  <si>
    <t xml:space="preserve"> Balance GRN 3</t>
  </si>
  <si>
    <t>Balance GRN 4</t>
  </si>
  <si>
    <t>Mercy Corps 'country'</t>
  </si>
  <si>
    <t>Address</t>
  </si>
  <si>
    <t>ea</t>
  </si>
  <si>
    <t>a</t>
  </si>
  <si>
    <t>month</t>
  </si>
  <si>
    <t>MERCY CORPS 'KYRGYZSTAN'</t>
  </si>
  <si>
    <t>15, Azhibek Baatyr Street</t>
  </si>
  <si>
    <t>Bishkek</t>
  </si>
  <si>
    <t xml:space="preserve">Mercy Corps Contact:                                                                                                                                           </t>
  </si>
  <si>
    <t>uabdyraiymov@kg.mercycorps.org</t>
  </si>
  <si>
    <t>Ulan Abdyraiymov, mob. 0770790010</t>
  </si>
  <si>
    <t>15, Azhibek Baatyra Street</t>
  </si>
  <si>
    <t>Bishkek, Kyrgyzstan</t>
  </si>
  <si>
    <t xml:space="preserve">Extended Price </t>
  </si>
  <si>
    <t>Price per person</t>
  </si>
  <si>
    <t>Kyrgyz language classes: 2 lessons per week for 1 group of 4 people (8 lessons per month)</t>
  </si>
  <si>
    <t>English language classes: 2 lessons per week for 1 group of 4 people (intermediates)(8 lessons per month)</t>
  </si>
  <si>
    <t>English language classes: 2 lessons per week for 1 group of 4 people (beginners) (8 lessons per month)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</si>
</sst>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.00"/>
    <numFmt numFmtId="173" formatCode="_(* #,##0_);_(* \(#,##0\);_(* &quot;-&quot;??_);_(@_)"/>
    <numFmt numFmtId="174" formatCode="&quot;$&quot;#,##0"/>
    <numFmt numFmtId="175" formatCode="[$-409]d\-mmm\-yyyy;@"/>
    <numFmt numFmtId="176" formatCode="[$-409]d\-mmm\-yy;@"/>
    <numFmt numFmtId="177" formatCode="[$-409]dd\-mmm\-yy;@"/>
  </numFmts>
  <fonts count="116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6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2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18"/>
      <name val="Arial"/>
      <family val="2"/>
    </font>
    <font>
      <sz val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11"/>
      <name val="Courier"/>
      <family val="3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Shuweifat"/>
      <family val="1"/>
    </font>
    <font>
      <sz val="10"/>
      <name val="Shuweifat"/>
      <family val="1"/>
    </font>
    <font>
      <b/>
      <sz val="2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color indexed="9"/>
      <name val="Courier New"/>
      <family val="3"/>
    </font>
    <font>
      <b/>
      <sz val="12"/>
      <name val="Arial Narrow"/>
      <family val="2"/>
    </font>
    <font>
      <sz val="11"/>
      <name val="Arial Narrow"/>
      <family val="2"/>
    </font>
    <font>
      <sz val="12"/>
      <color indexed="22"/>
      <name val="Arial"/>
      <family val="2"/>
    </font>
    <font>
      <sz val="10"/>
      <color indexed="22"/>
      <name val="Courier New"/>
      <family val="3"/>
    </font>
    <font>
      <sz val="12"/>
      <color indexed="10"/>
      <name val="Arial"/>
      <family val="2"/>
    </font>
    <font>
      <sz val="11"/>
      <color indexed="55"/>
      <name val="Arial"/>
      <family val="2"/>
    </font>
    <font>
      <sz val="12"/>
      <color indexed="55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b/>
      <sz val="10"/>
      <color indexed="12"/>
      <name val="Arial"/>
      <family val="2"/>
    </font>
    <font>
      <sz val="10"/>
      <name val="Alqahira"/>
      <family val="0"/>
    </font>
    <font>
      <b/>
      <sz val="10"/>
      <name val="Arial Narrow"/>
      <family val="2"/>
    </font>
    <font>
      <sz val="12"/>
      <color indexed="23"/>
      <name val="Arial"/>
      <family val="2"/>
    </font>
    <font>
      <b/>
      <sz val="14"/>
      <name val="Arial Narrow"/>
      <family val="2"/>
    </font>
    <font>
      <sz val="11"/>
      <color indexed="22"/>
      <name val="Arial"/>
      <family val="2"/>
    </font>
    <font>
      <b/>
      <sz val="14"/>
      <color indexed="8"/>
      <name val="Arial Narrow"/>
      <family val="2"/>
    </font>
    <font>
      <sz val="12"/>
      <color indexed="61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11"/>
      <name val="Courier New"/>
      <family val="3"/>
    </font>
    <font>
      <sz val="9"/>
      <color indexed="25"/>
      <name val="Arial"/>
      <family val="2"/>
    </font>
    <font>
      <u val="single"/>
      <sz val="8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ourier New"/>
      <family val="3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Courier"/>
      <family val="3"/>
    </font>
    <font>
      <sz val="10"/>
      <color indexed="53"/>
      <name val="Arial"/>
      <family val="2"/>
    </font>
    <font>
      <b/>
      <sz val="14"/>
      <color indexed="9"/>
      <name val="Arial Narrow"/>
      <family val="2"/>
    </font>
    <font>
      <b/>
      <sz val="14"/>
      <color indexed="9"/>
      <name val="Courier New"/>
      <family val="3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4"/>
      <color rgb="FF000000"/>
      <name val="Courier New"/>
      <family val="3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Courier"/>
      <family val="3"/>
    </font>
    <font>
      <sz val="10"/>
      <color rgb="FFFF6600"/>
      <name val="Arial"/>
      <family val="2"/>
    </font>
    <font>
      <b/>
      <sz val="14"/>
      <color rgb="FFFFFFFF"/>
      <name val="Arial Narrow"/>
      <family val="2"/>
    </font>
    <font>
      <b/>
      <sz val="14"/>
      <color rgb="FFFFFFFF"/>
      <name val="Courier New"/>
      <family val="3"/>
    </font>
    <font>
      <sz val="8"/>
      <color rgb="FF000000"/>
      <name val="Arial"/>
      <family val="2"/>
    </font>
    <font>
      <b/>
      <sz val="9"/>
      <color rgb="FFFFFF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hair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>
        <color indexed="8"/>
      </bottom>
    </border>
    <border>
      <left/>
      <right/>
      <top style="thin">
        <color indexed="8"/>
      </top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hair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>
        <color indexed="8"/>
      </left>
      <right/>
      <top style="hair"/>
      <bottom style="hair"/>
    </border>
    <border>
      <left style="thin">
        <color indexed="8"/>
      </left>
      <right/>
      <top style="hair"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/>
    </border>
    <border>
      <left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hair"/>
      <bottom style="hair"/>
    </border>
    <border>
      <left/>
      <right/>
      <top style="hair"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hair"/>
    </border>
    <border>
      <left style="thin"/>
      <right style="thin"/>
      <top style="hair">
        <color indexed="8"/>
      </top>
      <bottom/>
    </border>
    <border>
      <left style="thin">
        <color indexed="8"/>
      </left>
      <right/>
      <top style="hair"/>
      <bottom/>
    </border>
    <border>
      <left/>
      <right style="thin"/>
      <top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/>
      <right style="hair"/>
      <top/>
      <bottom style="hair">
        <color indexed="8"/>
      </bottom>
    </border>
    <border>
      <left/>
      <right style="hair"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hair"/>
      <top style="hair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hair"/>
      <bottom/>
    </border>
    <border>
      <left/>
      <right style="thin"/>
      <top style="thin"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/>
      <right style="thin"/>
      <top>
        <color indexed="63"/>
      </top>
      <bottom style="hair"/>
    </border>
    <border>
      <left/>
      <right style="thin">
        <color indexed="8"/>
      </right>
      <top style="hair"/>
      <bottom style="hair"/>
    </border>
    <border>
      <left/>
      <right style="hair"/>
      <top style="hair"/>
      <bottom style="hair"/>
    </border>
    <border>
      <left/>
      <right style="thin">
        <color indexed="8"/>
      </right>
      <top style="hair"/>
      <bottom style="thin"/>
    </border>
    <border>
      <left/>
      <right style="thin">
        <color indexed="8"/>
      </right>
      <top style="thin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8" fillId="33" borderId="12" xfId="0" applyFont="1" applyFill="1" applyBorder="1" applyAlignment="1" applyProtection="1">
      <alignment horizontal="left" vertical="center"/>
      <protection/>
    </xf>
    <xf numFmtId="0" fontId="18" fillId="33" borderId="12" xfId="0" applyFont="1" applyFill="1" applyBorder="1" applyAlignment="1" applyProtection="1">
      <alignment horizontal="left"/>
      <protection/>
    </xf>
    <xf numFmtId="0" fontId="18" fillId="33" borderId="0" xfId="0" applyFont="1" applyFill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top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vertical="top"/>
      <protection/>
    </xf>
    <xf numFmtId="0" fontId="0" fillId="35" borderId="18" xfId="0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20" xfId="0" applyFont="1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center"/>
      <protection/>
    </xf>
    <xf numFmtId="0" fontId="10" fillId="0" borderId="23" xfId="0" applyNumberFormat="1" applyFont="1" applyBorder="1" applyAlignment="1" applyProtection="1">
      <alignment horizontal="right" vertical="center"/>
      <protection/>
    </xf>
    <xf numFmtId="0" fontId="0" fillId="36" borderId="0" xfId="0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9" fillId="33" borderId="24" xfId="0" applyFont="1" applyFill="1" applyBorder="1" applyAlignment="1" applyProtection="1">
      <alignment vertical="center" wrapText="1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 vertical="center"/>
      <protection/>
    </xf>
    <xf numFmtId="0" fontId="25" fillId="33" borderId="23" xfId="0" applyFont="1" applyFill="1" applyBorder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vertical="center"/>
      <protection/>
    </xf>
    <xf numFmtId="0" fontId="25" fillId="33" borderId="26" xfId="0" applyFont="1" applyFill="1" applyBorder="1" applyAlignment="1" applyProtection="1">
      <alignment vertical="center"/>
      <protection/>
    </xf>
    <xf numFmtId="0" fontId="25" fillId="33" borderId="27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3" borderId="27" xfId="0" applyFill="1" applyBorder="1" applyAlignment="1" applyProtection="1">
      <alignment vertical="top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36" borderId="2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vertical="top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25" fillId="33" borderId="0" xfId="0" applyFont="1" applyFill="1" applyAlignment="1" applyProtection="1">
      <alignment vertical="top"/>
      <protection/>
    </xf>
    <xf numFmtId="0" fontId="25" fillId="33" borderId="0" xfId="0" applyFont="1" applyFill="1" applyAlignment="1" applyProtection="1">
      <alignment horizontal="right" vertical="center"/>
      <protection/>
    </xf>
    <xf numFmtId="0" fontId="11" fillId="36" borderId="30" xfId="0" applyFont="1" applyFill="1" applyBorder="1" applyAlignment="1" applyProtection="1">
      <alignment vertical="center"/>
      <protection locked="0"/>
    </xf>
    <xf numFmtId="0" fontId="25" fillId="33" borderId="30" xfId="0" applyFont="1" applyFill="1" applyBorder="1" applyAlignment="1" applyProtection="1">
      <alignment vertical="top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2" fillId="33" borderId="30" xfId="0" applyFont="1" applyFill="1" applyBorder="1" applyAlignment="1" applyProtection="1">
      <alignment horizontal="left" vertical="center"/>
      <protection/>
    </xf>
    <xf numFmtId="0" fontId="0" fillId="36" borderId="1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vertical="top"/>
      <protection/>
    </xf>
    <xf numFmtId="0" fontId="2" fillId="36" borderId="29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vertical="top"/>
      <protection/>
    </xf>
    <xf numFmtId="0" fontId="0" fillId="33" borderId="31" xfId="0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7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vertical="top"/>
      <protection/>
    </xf>
    <xf numFmtId="0" fontId="0" fillId="33" borderId="24" xfId="0" applyFill="1" applyBorder="1" applyAlignment="1" applyProtection="1">
      <alignment vertical="top"/>
      <protection/>
    </xf>
    <xf numFmtId="0" fontId="25" fillId="33" borderId="32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25" fillId="33" borderId="33" xfId="0" applyFon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20" xfId="0" applyFill="1" applyBorder="1" applyAlignment="1" applyProtection="1">
      <alignment vertical="top"/>
      <protection/>
    </xf>
    <xf numFmtId="0" fontId="25" fillId="33" borderId="0" xfId="0" applyFont="1" applyFill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top"/>
      <protection/>
    </xf>
    <xf numFmtId="0" fontId="0" fillId="33" borderId="34" xfId="0" applyFill="1" applyBorder="1" applyAlignment="1" applyProtection="1">
      <alignment vertical="top"/>
      <protection/>
    </xf>
    <xf numFmtId="0" fontId="8" fillId="39" borderId="22" xfId="0" applyFont="1" applyFill="1" applyBorder="1" applyAlignment="1" applyProtection="1">
      <alignment horizontal="center" vertical="center" wrapText="1"/>
      <protection/>
    </xf>
    <xf numFmtId="0" fontId="3" fillId="39" borderId="22" xfId="0" applyFont="1" applyFill="1" applyBorder="1" applyAlignment="1" applyProtection="1">
      <alignment horizontal="center" vertical="center"/>
      <protection/>
    </xf>
    <xf numFmtId="0" fontId="7" fillId="39" borderId="17" xfId="0" applyFont="1" applyFill="1" applyBorder="1" applyAlignment="1" applyProtection="1">
      <alignment horizontal="center" vertical="center" wrapText="1"/>
      <protection/>
    </xf>
    <xf numFmtId="0" fontId="7" fillId="39" borderId="22" xfId="0" applyFont="1" applyFill="1" applyBorder="1" applyAlignment="1" applyProtection="1">
      <alignment horizontal="center" vertical="center" wrapText="1"/>
      <protection/>
    </xf>
    <xf numFmtId="0" fontId="3" fillId="39" borderId="22" xfId="0" applyFont="1" applyFill="1" applyBorder="1" applyAlignment="1" applyProtection="1">
      <alignment horizontal="center" vertical="center" wrapText="1"/>
      <protection/>
    </xf>
    <xf numFmtId="3" fontId="36" fillId="37" borderId="32" xfId="0" applyNumberFormat="1" applyFont="1" applyFill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top"/>
      <protection/>
    </xf>
    <xf numFmtId="0" fontId="0" fillId="33" borderId="38" xfId="0" applyFill="1" applyBorder="1" applyAlignment="1" applyProtection="1">
      <alignment vertical="top"/>
      <protection/>
    </xf>
    <xf numFmtId="0" fontId="0" fillId="33" borderId="39" xfId="0" applyFill="1" applyBorder="1" applyAlignment="1" applyProtection="1">
      <alignment horizontal="center" vertical="top"/>
      <protection/>
    </xf>
    <xf numFmtId="0" fontId="0" fillId="33" borderId="40" xfId="0" applyFill="1" applyBorder="1" applyAlignment="1" applyProtection="1">
      <alignment vertical="top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5" fillId="33" borderId="19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5" fillId="33" borderId="19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0" fillId="40" borderId="0" xfId="0" applyFill="1" applyAlignment="1" applyProtection="1">
      <alignment/>
      <protection/>
    </xf>
    <xf numFmtId="0" fontId="3" fillId="40" borderId="0" xfId="0" applyFont="1" applyFill="1" applyBorder="1" applyAlignment="1" applyProtection="1">
      <alignment vertical="center"/>
      <protection/>
    </xf>
    <xf numFmtId="0" fontId="0" fillId="36" borderId="38" xfId="0" applyFill="1" applyBorder="1" applyAlignment="1" applyProtection="1">
      <alignment/>
      <protection/>
    </xf>
    <xf numFmtId="0" fontId="0" fillId="40" borderId="0" xfId="0" applyFill="1" applyAlignment="1" applyProtection="1">
      <alignment vertical="center"/>
      <protection/>
    </xf>
    <xf numFmtId="0" fontId="0" fillId="40" borderId="0" xfId="0" applyFill="1" applyBorder="1" applyAlignment="1" applyProtection="1">
      <alignment/>
      <protection/>
    </xf>
    <xf numFmtId="0" fontId="0" fillId="37" borderId="0" xfId="0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72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172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49" fontId="14" fillId="0" borderId="41" xfId="0" applyNumberFormat="1" applyFont="1" applyBorder="1" applyAlignment="1" applyProtection="1">
      <alignment horizontal="center" vertical="center"/>
      <protection locked="0"/>
    </xf>
    <xf numFmtId="172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40" borderId="0" xfId="0" applyFont="1" applyFill="1" applyBorder="1" applyAlignment="1" applyProtection="1">
      <alignment horizontal="center" vertical="center"/>
      <protection/>
    </xf>
    <xf numFmtId="0" fontId="0" fillId="36" borderId="39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3" fontId="35" fillId="40" borderId="0" xfId="0" applyNumberFormat="1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 vertical="top"/>
      <protection/>
    </xf>
    <xf numFmtId="0" fontId="0" fillId="40" borderId="0" xfId="0" applyFill="1" applyAlignment="1" applyProtection="1">
      <alignment horizontal="left"/>
      <protection/>
    </xf>
    <xf numFmtId="0" fontId="0" fillId="36" borderId="30" xfId="0" applyFill="1" applyBorder="1" applyAlignment="1" applyProtection="1">
      <alignment vertical="top"/>
      <protection locked="0"/>
    </xf>
    <xf numFmtId="0" fontId="35" fillId="40" borderId="0" xfId="0" applyFont="1" applyFill="1" applyAlignment="1" applyProtection="1">
      <alignment/>
      <protection/>
    </xf>
    <xf numFmtId="3" fontId="38" fillId="38" borderId="0" xfId="0" applyNumberFormat="1" applyFont="1" applyFill="1" applyBorder="1" applyAlignment="1" applyProtection="1">
      <alignment horizontal="center" vertical="center"/>
      <protection/>
    </xf>
    <xf numFmtId="0" fontId="39" fillId="40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Alignment="1" applyProtection="1">
      <alignment horizontal="center" vertical="top"/>
      <protection locked="0"/>
    </xf>
    <xf numFmtId="0" fontId="2" fillId="33" borderId="19" xfId="0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43" fillId="33" borderId="30" xfId="0" applyFont="1" applyFill="1" applyBorder="1" applyAlignment="1" applyProtection="1">
      <alignment horizontal="right" vertical="center"/>
      <protection/>
    </xf>
    <xf numFmtId="0" fontId="43" fillId="33" borderId="29" xfId="0" applyFont="1" applyFill="1" applyBorder="1" applyAlignment="1" applyProtection="1">
      <alignment horizontal="right" vertical="center"/>
      <protection/>
    </xf>
    <xf numFmtId="0" fontId="2" fillId="33" borderId="29" xfId="0" applyFont="1" applyFill="1" applyBorder="1" applyAlignment="1" applyProtection="1">
      <alignment vertical="top"/>
      <protection/>
    </xf>
    <xf numFmtId="0" fontId="43" fillId="33" borderId="42" xfId="0" applyFont="1" applyFill="1" applyBorder="1" applyAlignment="1" applyProtection="1">
      <alignment horizontal="right" vertical="center"/>
      <protection/>
    </xf>
    <xf numFmtId="3" fontId="47" fillId="38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9" fillId="40" borderId="0" xfId="0" applyFont="1" applyFill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21" fillId="33" borderId="44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25" fillId="33" borderId="32" xfId="0" applyFont="1" applyFill="1" applyBorder="1" applyAlignment="1" applyProtection="1">
      <alignment vertical="center"/>
      <protection/>
    </xf>
    <xf numFmtId="0" fontId="14" fillId="36" borderId="24" xfId="0" applyFont="1" applyFill="1" applyBorder="1" applyAlignment="1" applyProtection="1">
      <alignment horizontal="left" vertical="center"/>
      <protection locked="0"/>
    </xf>
    <xf numFmtId="0" fontId="25" fillId="33" borderId="32" xfId="0" applyFont="1" applyFill="1" applyBorder="1" applyAlignment="1" applyProtection="1">
      <alignment horizontal="center" vertical="center"/>
      <protection/>
    </xf>
    <xf numFmtId="0" fontId="25" fillId="33" borderId="33" xfId="0" applyFont="1" applyFill="1" applyBorder="1" applyAlignment="1" applyProtection="1">
      <alignment vertical="center"/>
      <protection/>
    </xf>
    <xf numFmtId="0" fontId="8" fillId="35" borderId="17" xfId="0" applyFont="1" applyFill="1" applyBorder="1" applyAlignment="1" applyProtection="1">
      <alignment vertical="center"/>
      <protection/>
    </xf>
    <xf numFmtId="0" fontId="8" fillId="35" borderId="45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25" fillId="33" borderId="45" xfId="0" applyFont="1" applyFill="1" applyBorder="1" applyAlignment="1" applyProtection="1">
      <alignment vertical="center"/>
      <protection/>
    </xf>
    <xf numFmtId="0" fontId="0" fillId="36" borderId="23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11" fillId="33" borderId="45" xfId="0" applyFont="1" applyFill="1" applyBorder="1" applyAlignment="1" applyProtection="1">
      <alignment horizontal="left" vertical="center"/>
      <protection locked="0"/>
    </xf>
    <xf numFmtId="0" fontId="8" fillId="33" borderId="46" xfId="0" applyFont="1" applyFill="1" applyBorder="1" applyAlignment="1" applyProtection="1">
      <alignment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48" xfId="0" applyNumberFormat="1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vertical="center"/>
      <protection locked="0"/>
    </xf>
    <xf numFmtId="0" fontId="8" fillId="33" borderId="49" xfId="0" applyFont="1" applyFill="1" applyBorder="1" applyAlignment="1" applyProtection="1">
      <alignment vertical="center"/>
      <protection/>
    </xf>
    <xf numFmtId="0" fontId="37" fillId="33" borderId="23" xfId="0" applyFont="1" applyFill="1" applyBorder="1" applyAlignment="1" applyProtection="1">
      <alignment vertical="center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vertical="center"/>
      <protection/>
    </xf>
    <xf numFmtId="0" fontId="3" fillId="36" borderId="19" xfId="0" applyFont="1" applyFill="1" applyBorder="1" applyAlignment="1" applyProtection="1">
      <alignment vertical="center"/>
      <protection/>
    </xf>
    <xf numFmtId="0" fontId="6" fillId="36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top"/>
      <protection/>
    </xf>
    <xf numFmtId="0" fontId="7" fillId="41" borderId="22" xfId="0" applyFont="1" applyFill="1" applyBorder="1" applyAlignment="1" applyProtection="1">
      <alignment horizontal="center" vertical="center"/>
      <protection/>
    </xf>
    <xf numFmtId="0" fontId="7" fillId="39" borderId="22" xfId="0" applyFont="1" applyFill="1" applyBorder="1" applyAlignment="1" applyProtection="1">
      <alignment horizontal="center" vertical="center"/>
      <protection/>
    </xf>
    <xf numFmtId="0" fontId="8" fillId="39" borderId="50" xfId="0" applyFont="1" applyFill="1" applyBorder="1" applyAlignment="1" applyProtection="1">
      <alignment horizontal="center" vertical="center"/>
      <protection/>
    </xf>
    <xf numFmtId="49" fontId="52" fillId="33" borderId="0" xfId="0" applyNumberFormat="1" applyFont="1" applyFill="1" applyAlignment="1" applyProtection="1">
      <alignment horizontal="left" vertical="top"/>
      <protection/>
    </xf>
    <xf numFmtId="4" fontId="14" fillId="0" borderId="51" xfId="0" applyNumberFormat="1" applyFont="1" applyBorder="1" applyAlignment="1" applyProtection="1">
      <alignment vertical="center"/>
      <protection locked="0"/>
    </xf>
    <xf numFmtId="4" fontId="14" fillId="0" borderId="15" xfId="0" applyNumberFormat="1" applyFont="1" applyBorder="1" applyAlignment="1" applyProtection="1">
      <alignment vertical="center"/>
      <protection locked="0"/>
    </xf>
    <xf numFmtId="4" fontId="14" fillId="0" borderId="52" xfId="0" applyNumberFormat="1" applyFont="1" applyBorder="1" applyAlignment="1" applyProtection="1">
      <alignment vertical="center"/>
      <protection locked="0"/>
    </xf>
    <xf numFmtId="4" fontId="14" fillId="0" borderId="53" xfId="0" applyNumberFormat="1" applyFont="1" applyBorder="1" applyAlignment="1" applyProtection="1">
      <alignment vertical="center"/>
      <protection locked="0"/>
    </xf>
    <xf numFmtId="4" fontId="14" fillId="0" borderId="54" xfId="0" applyNumberFormat="1" applyFont="1" applyBorder="1" applyAlignment="1" applyProtection="1">
      <alignment vertical="center"/>
      <protection locked="0"/>
    </xf>
    <xf numFmtId="4" fontId="14" fillId="0" borderId="55" xfId="0" applyNumberFormat="1" applyFont="1" applyBorder="1" applyAlignment="1" applyProtection="1">
      <alignment vertical="center"/>
      <protection locked="0"/>
    </xf>
    <xf numFmtId="0" fontId="103" fillId="0" borderId="15" xfId="0" applyFont="1" applyBorder="1" applyAlignment="1" applyProtection="1">
      <alignment horizontal="center" vertical="center"/>
      <protection locked="0"/>
    </xf>
    <xf numFmtId="0" fontId="103" fillId="0" borderId="16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172" fontId="14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vertical="center"/>
      <protection locked="0"/>
    </xf>
    <xf numFmtId="49" fontId="52" fillId="33" borderId="0" xfId="0" applyNumberFormat="1" applyFont="1" applyFill="1" applyAlignment="1" applyProtection="1">
      <alignment horizontal="center" vertical="top"/>
      <protection/>
    </xf>
    <xf numFmtId="0" fontId="48" fillId="36" borderId="58" xfId="0" applyFont="1" applyFill="1" applyBorder="1" applyAlignment="1" applyProtection="1">
      <alignment vertical="center"/>
      <protection locked="0"/>
    </xf>
    <xf numFmtId="0" fontId="104" fillId="33" borderId="0" xfId="0" applyFont="1" applyFill="1" applyAlignment="1" applyProtection="1">
      <alignment vertical="top"/>
      <protection/>
    </xf>
    <xf numFmtId="0" fontId="105" fillId="36" borderId="12" xfId="0" applyFont="1" applyFill="1" applyBorder="1" applyAlignment="1" applyProtection="1">
      <alignment vertical="center"/>
      <protection/>
    </xf>
    <xf numFmtId="0" fontId="105" fillId="33" borderId="0" xfId="0" applyFont="1" applyFill="1" applyBorder="1" applyAlignment="1" applyProtection="1">
      <alignment vertical="center"/>
      <protection/>
    </xf>
    <xf numFmtId="0" fontId="2" fillId="36" borderId="56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right" vertical="center"/>
      <protection/>
    </xf>
    <xf numFmtId="4" fontId="14" fillId="0" borderId="59" xfId="0" applyNumberFormat="1" applyFont="1" applyBorder="1" applyAlignment="1" applyProtection="1">
      <alignment vertical="center"/>
      <protection locked="0"/>
    </xf>
    <xf numFmtId="0" fontId="106" fillId="33" borderId="0" xfId="0" applyFont="1" applyFill="1" applyBorder="1" applyAlignment="1" applyProtection="1">
      <alignment horizontal="center" vertical="center"/>
      <protection/>
    </xf>
    <xf numFmtId="49" fontId="107" fillId="0" borderId="0" xfId="0" applyNumberFormat="1" applyFont="1" applyFill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/>
      <protection/>
    </xf>
    <xf numFmtId="0" fontId="8" fillId="42" borderId="0" xfId="0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vertical="center"/>
      <protection/>
    </xf>
    <xf numFmtId="0" fontId="105" fillId="33" borderId="12" xfId="0" applyFont="1" applyFill="1" applyBorder="1" applyAlignment="1" applyProtection="1">
      <alignment vertical="top"/>
      <protection/>
    </xf>
    <xf numFmtId="0" fontId="103" fillId="33" borderId="0" xfId="0" applyFont="1" applyFill="1" applyAlignment="1" applyProtection="1">
      <alignment vertical="top"/>
      <protection/>
    </xf>
    <xf numFmtId="0" fontId="2" fillId="43" borderId="0" xfId="0" applyFont="1" applyFill="1" applyAlignment="1" applyProtection="1">
      <alignment horizontal="left" vertical="top"/>
      <protection/>
    </xf>
    <xf numFmtId="3" fontId="32" fillId="43" borderId="0" xfId="0" applyNumberFormat="1" applyFont="1" applyFill="1" applyAlignment="1" applyProtection="1">
      <alignment horizontal="center" vertical="top"/>
      <protection/>
    </xf>
    <xf numFmtId="0" fontId="15" fillId="43" borderId="0" xfId="0" applyFont="1" applyFill="1" applyBorder="1" applyAlignment="1" applyProtection="1">
      <alignment horizontal="center" vertical="top"/>
      <protection/>
    </xf>
    <xf numFmtId="0" fontId="0" fillId="43" borderId="0" xfId="0" applyFill="1" applyBorder="1" applyAlignment="1" applyProtection="1">
      <alignment vertical="top"/>
      <protection/>
    </xf>
    <xf numFmtId="0" fontId="0" fillId="43" borderId="31" xfId="0" applyFill="1" applyBorder="1" applyAlignment="1" applyProtection="1">
      <alignment vertical="top"/>
      <protection/>
    </xf>
    <xf numFmtId="0" fontId="2" fillId="43" borderId="32" xfId="0" applyFont="1" applyFill="1" applyBorder="1" applyAlignment="1" applyProtection="1">
      <alignment horizontal="center" vertical="center" wrapText="1"/>
      <protection/>
    </xf>
    <xf numFmtId="0" fontId="2" fillId="43" borderId="32" xfId="0" applyFont="1" applyFill="1" applyBorder="1" applyAlignment="1" applyProtection="1">
      <alignment horizontal="center" vertical="center"/>
      <protection/>
    </xf>
    <xf numFmtId="0" fontId="0" fillId="42" borderId="12" xfId="0" applyFill="1" applyBorder="1" applyAlignment="1" applyProtection="1">
      <alignment/>
      <protection/>
    </xf>
    <xf numFmtId="0" fontId="10" fillId="0" borderId="45" xfId="0" applyNumberFormat="1" applyFont="1" applyBorder="1" applyAlignment="1" applyProtection="1">
      <alignment horizontal="left" vertical="center"/>
      <protection/>
    </xf>
    <xf numFmtId="0" fontId="54" fillId="33" borderId="12" xfId="55" applyFont="1" applyFill="1" applyBorder="1" applyAlignment="1" applyProtection="1">
      <alignment horizontal="left"/>
      <protection locked="0"/>
    </xf>
    <xf numFmtId="0" fontId="4" fillId="33" borderId="61" xfId="55" applyFill="1" applyBorder="1" applyAlignment="1" applyProtection="1">
      <alignment horizontal="left" vertical="center"/>
      <protection locked="0"/>
    </xf>
    <xf numFmtId="0" fontId="103" fillId="0" borderId="56" xfId="0" applyFont="1" applyBorder="1" applyAlignment="1" applyProtection="1">
      <alignment horizontal="center" vertical="center"/>
      <protection locked="0"/>
    </xf>
    <xf numFmtId="0" fontId="105" fillId="33" borderId="20" xfId="0" applyFont="1" applyFill="1" applyBorder="1" applyAlignment="1" applyProtection="1">
      <alignment vertical="top"/>
      <protection/>
    </xf>
    <xf numFmtId="0" fontId="108" fillId="33" borderId="0" xfId="0" applyFont="1" applyFill="1" applyBorder="1" applyAlignment="1" applyProtection="1">
      <alignment horizontal="center" vertical="top"/>
      <protection/>
    </xf>
    <xf numFmtId="0" fontId="35" fillId="40" borderId="0" xfId="0" applyFont="1" applyFill="1" applyAlignment="1" applyProtection="1">
      <alignment horizontal="center" vertical="center"/>
      <protection/>
    </xf>
    <xf numFmtId="3" fontId="2" fillId="43" borderId="32" xfId="0" applyNumberFormat="1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vertical="top"/>
      <protection/>
    </xf>
    <xf numFmtId="0" fontId="14" fillId="33" borderId="63" xfId="0" applyFont="1" applyFill="1" applyBorder="1" applyAlignment="1" applyProtection="1">
      <alignment vertical="top"/>
      <protection/>
    </xf>
    <xf numFmtId="0" fontId="14" fillId="33" borderId="64" xfId="0" applyFont="1" applyFill="1" applyBorder="1" applyAlignment="1" applyProtection="1">
      <alignment vertical="top"/>
      <protection/>
    </xf>
    <xf numFmtId="0" fontId="14" fillId="33" borderId="65" xfId="0" applyFont="1" applyFill="1" applyBorder="1" applyAlignment="1" applyProtection="1">
      <alignment vertical="top"/>
      <protection/>
    </xf>
    <xf numFmtId="0" fontId="20" fillId="43" borderId="33" xfId="0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 applyProtection="1">
      <alignment horizontal="right" vertical="center"/>
      <protection/>
    </xf>
    <xf numFmtId="0" fontId="10" fillId="33" borderId="62" xfId="0" applyFont="1" applyFill="1" applyBorder="1" applyAlignment="1" applyProtection="1">
      <alignment horizontal="right" vertical="center"/>
      <protection/>
    </xf>
    <xf numFmtId="0" fontId="38" fillId="38" borderId="0" xfId="0" applyFont="1" applyFill="1" applyBorder="1" applyAlignment="1" applyProtection="1">
      <alignment horizontal="center" vertical="center" wrapText="1"/>
      <protection/>
    </xf>
    <xf numFmtId="0" fontId="45" fillId="40" borderId="0" xfId="0" applyFont="1" applyFill="1" applyAlignment="1" applyProtection="1">
      <alignment horizontal="center" vertical="center" wrapText="1"/>
      <protection/>
    </xf>
    <xf numFmtId="3" fontId="14" fillId="0" borderId="14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6" fillId="35" borderId="66" xfId="0" applyFont="1" applyFill="1" applyBorder="1" applyAlignment="1" applyProtection="1">
      <alignment horizontal="left" vertical="center"/>
      <protection/>
    </xf>
    <xf numFmtId="0" fontId="2" fillId="33" borderId="67" xfId="0" applyFont="1" applyFill="1" applyBorder="1" applyAlignment="1" applyProtection="1">
      <alignment vertical="top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6" fillId="35" borderId="41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vertical="top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vertical="top"/>
      <protection/>
    </xf>
    <xf numFmtId="3" fontId="2" fillId="0" borderId="41" xfId="0" applyNumberFormat="1" applyFont="1" applyBorder="1" applyAlignment="1" applyProtection="1">
      <alignment horizontal="center" vertical="center"/>
      <protection/>
    </xf>
    <xf numFmtId="3" fontId="14" fillId="0" borderId="56" xfId="0" applyNumberFormat="1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6" fillId="35" borderId="57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vertical="top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3" fontId="14" fillId="0" borderId="16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6" fillId="35" borderId="68" xfId="0" applyFont="1" applyFill="1" applyBorder="1" applyAlignment="1" applyProtection="1">
      <alignment horizontal="left" vertical="center"/>
      <protection/>
    </xf>
    <xf numFmtId="0" fontId="10" fillId="33" borderId="69" xfId="0" applyFont="1" applyFill="1" applyBorder="1" applyAlignment="1" applyProtection="1">
      <alignment vertical="top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15" fontId="2" fillId="35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top"/>
      <protection/>
    </xf>
    <xf numFmtId="0" fontId="25" fillId="33" borderId="0" xfId="0" applyFont="1" applyFill="1" applyBorder="1" applyAlignment="1" applyProtection="1">
      <alignment horizontal="center" vertical="top"/>
      <protection/>
    </xf>
    <xf numFmtId="0" fontId="103" fillId="33" borderId="0" xfId="0" applyFont="1" applyFill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33" fillId="35" borderId="70" xfId="0" applyFont="1" applyFill="1" applyBorder="1" applyAlignment="1" applyProtection="1">
      <alignment horizontal="center" vertical="center"/>
      <protection/>
    </xf>
    <xf numFmtId="0" fontId="33" fillId="35" borderId="71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right" vertical="center"/>
      <protection/>
    </xf>
    <xf numFmtId="3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5" borderId="66" xfId="0" applyNumberFormat="1" applyFont="1" applyFill="1" applyBorder="1" applyAlignment="1" applyProtection="1">
      <alignment horizontal="left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0" fontId="14" fillId="33" borderId="15" xfId="0" applyNumberFormat="1" applyFont="1" applyFill="1" applyBorder="1" applyAlignment="1" applyProtection="1">
      <alignment horizontal="center" vertical="center"/>
      <protection/>
    </xf>
    <xf numFmtId="0" fontId="14" fillId="35" borderId="41" xfId="0" applyNumberFormat="1" applyFont="1" applyFill="1" applyBorder="1" applyAlignment="1" applyProtection="1">
      <alignment horizontal="left" vertical="center"/>
      <protection/>
    </xf>
    <xf numFmtId="3" fontId="14" fillId="33" borderId="56" xfId="0" applyNumberFormat="1" applyFont="1" applyFill="1" applyBorder="1" applyAlignment="1" applyProtection="1">
      <alignment horizontal="center" vertical="center"/>
      <protection/>
    </xf>
    <xf numFmtId="0" fontId="14" fillId="33" borderId="56" xfId="0" applyNumberFormat="1" applyFont="1" applyFill="1" applyBorder="1" applyAlignment="1" applyProtection="1">
      <alignment horizontal="center" vertical="center"/>
      <protection/>
    </xf>
    <xf numFmtId="0" fontId="14" fillId="35" borderId="57" xfId="0" applyNumberFormat="1" applyFont="1" applyFill="1" applyBorder="1" applyAlignment="1" applyProtection="1">
      <alignment horizontal="left" vertical="center"/>
      <protection/>
    </xf>
    <xf numFmtId="3" fontId="14" fillId="33" borderId="16" xfId="0" applyNumberFormat="1" applyFont="1" applyFill="1" applyBorder="1" applyAlignment="1" applyProtection="1">
      <alignment horizontal="center" vertical="center"/>
      <protection/>
    </xf>
    <xf numFmtId="0" fontId="14" fillId="33" borderId="16" xfId="0" applyNumberFormat="1" applyFont="1" applyFill="1" applyBorder="1" applyAlignment="1" applyProtection="1">
      <alignment horizontal="center" vertical="center"/>
      <protection/>
    </xf>
    <xf numFmtId="0" fontId="14" fillId="35" borderId="68" xfId="0" applyNumberFormat="1" applyFont="1" applyFill="1" applyBorder="1" applyAlignment="1" applyProtection="1">
      <alignment horizontal="left" vertical="center"/>
      <protection/>
    </xf>
    <xf numFmtId="0" fontId="0" fillId="36" borderId="72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 vertical="top"/>
      <protection/>
    </xf>
    <xf numFmtId="0" fontId="29" fillId="40" borderId="0" xfId="0" applyFont="1" applyFill="1" applyAlignment="1" applyProtection="1">
      <alignment/>
      <protection/>
    </xf>
    <xf numFmtId="0" fontId="51" fillId="40" borderId="0" xfId="0" applyFont="1" applyFill="1" applyAlignment="1" applyProtection="1">
      <alignment horizontal="left"/>
      <protection/>
    </xf>
    <xf numFmtId="0" fontId="29" fillId="40" borderId="0" xfId="0" applyNumberFormat="1" applyFont="1" applyFill="1" applyAlignment="1" applyProtection="1">
      <alignment/>
      <protection/>
    </xf>
    <xf numFmtId="0" fontId="29" fillId="40" borderId="0" xfId="0" applyFont="1" applyFill="1" applyAlignment="1" applyProtection="1">
      <alignment horizontal="left"/>
      <protection/>
    </xf>
    <xf numFmtId="0" fontId="25" fillId="33" borderId="32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25" fillId="36" borderId="32" xfId="0" applyFont="1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11" fillId="36" borderId="0" xfId="0" applyFont="1" applyFill="1" applyAlignment="1" applyProtection="1">
      <alignment vertical="center"/>
      <protection locked="0"/>
    </xf>
    <xf numFmtId="0" fontId="25" fillId="36" borderId="33" xfId="0" applyFont="1" applyFill="1" applyBorder="1" applyAlignment="1" applyProtection="1">
      <alignment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30" fillId="36" borderId="12" xfId="55" applyFont="1" applyFill="1" applyBorder="1" applyAlignment="1" applyProtection="1">
      <alignment vertical="center"/>
      <protection locked="0"/>
    </xf>
    <xf numFmtId="0" fontId="25" fillId="33" borderId="0" xfId="0" applyFont="1" applyFill="1" applyBorder="1" applyAlignment="1" applyProtection="1">
      <alignment vertical="top"/>
      <protection locked="0"/>
    </xf>
    <xf numFmtId="0" fontId="25" fillId="33" borderId="30" xfId="0" applyFont="1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14" fillId="0" borderId="73" xfId="0" applyFont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left" vertical="center"/>
      <protection/>
    </xf>
    <xf numFmtId="0" fontId="26" fillId="0" borderId="74" xfId="0" applyNumberFormat="1" applyFont="1" applyFill="1" applyBorder="1" applyAlignment="1" applyProtection="1">
      <alignment horizontal="right" vertical="center"/>
      <protection/>
    </xf>
    <xf numFmtId="0" fontId="27" fillId="0" borderId="74" xfId="0" applyNumberFormat="1" applyFont="1" applyBorder="1" applyAlignment="1" applyProtection="1">
      <alignment horizontal="right" vertical="center"/>
      <protection/>
    </xf>
    <xf numFmtId="0" fontId="16" fillId="0" borderId="41" xfId="0" applyFont="1" applyFill="1" applyBorder="1" applyAlignment="1" applyProtection="1">
      <alignment horizontal="left" vertical="center"/>
      <protection/>
    </xf>
    <xf numFmtId="0" fontId="16" fillId="0" borderId="57" xfId="0" applyFont="1" applyFill="1" applyBorder="1" applyAlignment="1" applyProtection="1">
      <alignment horizontal="left" vertical="center"/>
      <protection/>
    </xf>
    <xf numFmtId="0" fontId="27" fillId="0" borderId="75" xfId="0" applyNumberFormat="1" applyFont="1" applyBorder="1" applyAlignment="1" applyProtection="1">
      <alignment horizontal="right" vertical="center"/>
      <protection/>
    </xf>
    <xf numFmtId="0" fontId="16" fillId="0" borderId="68" xfId="0" applyFont="1" applyFill="1" applyBorder="1" applyAlignment="1" applyProtection="1">
      <alignment horizontal="left" vertical="center"/>
      <protection/>
    </xf>
    <xf numFmtId="0" fontId="27" fillId="0" borderId="76" xfId="0" applyNumberFormat="1" applyFont="1" applyBorder="1" applyAlignment="1" applyProtection="1">
      <alignment horizontal="right"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/>
      <protection/>
    </xf>
    <xf numFmtId="0" fontId="109" fillId="0" borderId="14" xfId="0" applyFont="1" applyBorder="1" applyAlignment="1" applyProtection="1">
      <alignment horizontal="center" vertical="center"/>
      <protection locked="0"/>
    </xf>
    <xf numFmtId="176" fontId="110" fillId="33" borderId="45" xfId="0" applyNumberFormat="1" applyFont="1" applyFill="1" applyBorder="1" applyAlignment="1" applyProtection="1">
      <alignment horizontal="left" vertical="center"/>
      <protection/>
    </xf>
    <xf numFmtId="0" fontId="111" fillId="0" borderId="14" xfId="0" applyFont="1" applyBorder="1" applyAlignment="1" applyProtection="1">
      <alignment horizontal="center" vertical="center"/>
      <protection locked="0"/>
    </xf>
    <xf numFmtId="0" fontId="9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77" xfId="0" applyNumberFormat="1" applyFont="1" applyFill="1" applyBorder="1" applyAlignment="1" applyProtection="1">
      <alignment vertical="center"/>
      <protection/>
    </xf>
    <xf numFmtId="0" fontId="10" fillId="33" borderId="78" xfId="0" applyNumberFormat="1" applyFont="1" applyFill="1" applyBorder="1" applyAlignment="1" applyProtection="1">
      <alignment vertical="top"/>
      <protection/>
    </xf>
    <xf numFmtId="0" fontId="21" fillId="33" borderId="79" xfId="0" applyNumberFormat="1" applyFont="1" applyFill="1" applyBorder="1" applyAlignment="1" applyProtection="1">
      <alignment horizontal="left" vertical="center"/>
      <protection/>
    </xf>
    <xf numFmtId="0" fontId="112" fillId="36" borderId="0" xfId="0" applyFont="1" applyFill="1" applyBorder="1" applyAlignment="1" applyProtection="1">
      <alignment horizontal="center" vertical="center"/>
      <protection/>
    </xf>
    <xf numFmtId="49" fontId="113" fillId="33" borderId="80" xfId="0" applyNumberFormat="1" applyFont="1" applyFill="1" applyBorder="1" applyAlignment="1" applyProtection="1">
      <alignment vertical="center"/>
      <protection locked="0"/>
    </xf>
    <xf numFmtId="3" fontId="14" fillId="0" borderId="14" xfId="0" applyNumberFormat="1" applyFont="1" applyBorder="1" applyAlignment="1" applyProtection="1" quotePrefix="1">
      <alignment horizontal="center" vertical="center"/>
      <protection/>
    </xf>
    <xf numFmtId="3" fontId="14" fillId="0" borderId="73" xfId="0" applyNumberFormat="1" applyFont="1" applyBorder="1" applyAlignment="1" applyProtection="1" quotePrefix="1">
      <alignment horizontal="center" vertical="center"/>
      <protection/>
    </xf>
    <xf numFmtId="3" fontId="14" fillId="0" borderId="15" xfId="0" applyNumberFormat="1" applyFont="1" applyBorder="1" applyAlignment="1" applyProtection="1" quotePrefix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61" xfId="0" applyFont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82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 vertical="top" wrapText="1"/>
      <protection/>
    </xf>
    <xf numFmtId="0" fontId="5" fillId="33" borderId="31" xfId="0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15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84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81" xfId="0" applyFont="1" applyFill="1" applyBorder="1" applyAlignment="1" applyProtection="1">
      <alignment horizontal="center" vertical="center" wrapText="1"/>
      <protection/>
    </xf>
    <xf numFmtId="0" fontId="3" fillId="33" borderId="8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33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31" xfId="0" applyFont="1" applyFill="1" applyBorder="1" applyAlignment="1" applyProtection="1">
      <alignment horizontal="right"/>
      <protection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center" vertical="center"/>
      <protection locked="0"/>
    </xf>
    <xf numFmtId="0" fontId="3" fillId="41" borderId="43" xfId="0" applyFont="1" applyFill="1" applyBorder="1" applyAlignment="1" applyProtection="1">
      <alignment horizontal="center" vertical="center" wrapText="1"/>
      <protection/>
    </xf>
    <xf numFmtId="0" fontId="3" fillId="41" borderId="8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right" vertical="top"/>
      <protection/>
    </xf>
    <xf numFmtId="0" fontId="3" fillId="34" borderId="45" xfId="0" applyFont="1" applyFill="1" applyBorder="1" applyAlignment="1" applyProtection="1">
      <alignment horizontal="right" vertical="top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2" fillId="34" borderId="8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34" borderId="81" xfId="0" applyFont="1" applyFill="1" applyBorder="1" applyAlignment="1" applyProtection="1">
      <alignment horizontal="center" vertical="center"/>
      <protection/>
    </xf>
    <xf numFmtId="0" fontId="6" fillId="39" borderId="18" xfId="0" applyFont="1" applyFill="1" applyBorder="1" applyAlignment="1" applyProtection="1">
      <alignment horizontal="center" vertical="center"/>
      <protection/>
    </xf>
    <xf numFmtId="0" fontId="6" fillId="39" borderId="21" xfId="0" applyFont="1" applyFill="1" applyBorder="1" applyAlignment="1" applyProtection="1">
      <alignment horizontal="center" vertical="center"/>
      <protection/>
    </xf>
    <xf numFmtId="0" fontId="6" fillId="39" borderId="33" xfId="0" applyFont="1" applyFill="1" applyBorder="1" applyAlignment="1" applyProtection="1">
      <alignment horizontal="center" vertical="center"/>
      <protection/>
    </xf>
    <xf numFmtId="0" fontId="6" fillId="39" borderId="6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31" xfId="0" applyFill="1" applyBorder="1" applyAlignment="1" applyProtection="1">
      <alignment horizontal="center" vertical="top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45" xfId="0" applyFont="1" applyBorder="1" applyAlignment="1" applyProtection="1">
      <alignment horizontal="center" vertical="top" wrapText="1"/>
      <protection/>
    </xf>
    <xf numFmtId="0" fontId="40" fillId="33" borderId="72" xfId="0" applyFont="1" applyFill="1" applyBorder="1" applyAlignment="1" applyProtection="1">
      <alignment horizontal="center"/>
      <protection/>
    </xf>
    <xf numFmtId="0" fontId="40" fillId="33" borderId="30" xfId="0" applyFont="1" applyFill="1" applyBorder="1" applyAlignment="1" applyProtection="1">
      <alignment horizontal="center"/>
      <protection/>
    </xf>
    <xf numFmtId="0" fontId="40" fillId="33" borderId="87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top"/>
      <protection/>
    </xf>
    <xf numFmtId="0" fontId="22" fillId="33" borderId="31" xfId="0" applyFont="1" applyFill="1" applyBorder="1" applyAlignment="1" applyProtection="1">
      <alignment horizontal="center" vertical="top"/>
      <protection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/>
    </xf>
    <xf numFmtId="0" fontId="30" fillId="33" borderId="12" xfId="55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9" fillId="0" borderId="88" xfId="0" applyFont="1" applyFill="1" applyBorder="1" applyAlignment="1" applyProtection="1">
      <alignment horizontal="left" vertical="center" wrapText="1"/>
      <protection/>
    </xf>
    <xf numFmtId="0" fontId="19" fillId="0" borderId="89" xfId="0" applyFont="1" applyFill="1" applyBorder="1" applyAlignment="1" applyProtection="1">
      <alignment horizontal="left" vertical="center" wrapText="1"/>
      <protection/>
    </xf>
    <xf numFmtId="0" fontId="19" fillId="0" borderId="41" xfId="0" applyFont="1" applyFill="1" applyBorder="1" applyAlignment="1" applyProtection="1">
      <alignment horizontal="left" vertical="center" wrapText="1"/>
      <protection/>
    </xf>
    <xf numFmtId="0" fontId="19" fillId="0" borderId="74" xfId="0" applyFont="1" applyFill="1" applyBorder="1" applyAlignment="1" applyProtection="1">
      <alignment horizontal="left" vertical="center" wrapText="1"/>
      <protection/>
    </xf>
    <xf numFmtId="0" fontId="19" fillId="0" borderId="66" xfId="0" applyFont="1" applyFill="1" applyBorder="1" applyAlignment="1" applyProtection="1">
      <alignment horizontal="left" vertical="center"/>
      <protection/>
    </xf>
    <xf numFmtId="0" fontId="19" fillId="0" borderId="86" xfId="0" applyFont="1" applyFill="1" applyBorder="1" applyAlignment="1" applyProtection="1">
      <alignment horizontal="left" vertical="center"/>
      <protection/>
    </xf>
    <xf numFmtId="0" fontId="0" fillId="33" borderId="72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top"/>
      <protection locked="0"/>
    </xf>
    <xf numFmtId="0" fontId="0" fillId="33" borderId="87" xfId="0" applyFill="1" applyBorder="1" applyAlignment="1" applyProtection="1">
      <alignment horizontal="center" vertical="top"/>
      <protection locked="0"/>
    </xf>
    <xf numFmtId="0" fontId="0" fillId="35" borderId="20" xfId="0" applyFill="1" applyBorder="1" applyAlignment="1" applyProtection="1">
      <alignment horizontal="center"/>
      <protection/>
    </xf>
    <xf numFmtId="0" fontId="0" fillId="35" borderId="4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top"/>
      <protection/>
    </xf>
    <xf numFmtId="0" fontId="5" fillId="33" borderId="34" xfId="0" applyFont="1" applyFill="1" applyBorder="1" applyAlignment="1" applyProtection="1">
      <alignment horizontal="center" vertical="top"/>
      <protection/>
    </xf>
    <xf numFmtId="4" fontId="14" fillId="33" borderId="41" xfId="0" applyNumberFormat="1" applyFont="1" applyFill="1" applyBorder="1" applyAlignment="1" applyProtection="1">
      <alignment horizontal="left" vertical="center"/>
      <protection locked="0"/>
    </xf>
    <xf numFmtId="4" fontId="14" fillId="33" borderId="90" xfId="0" applyNumberFormat="1" applyFont="1" applyFill="1" applyBorder="1" applyAlignment="1" applyProtection="1">
      <alignment horizontal="left" vertical="center"/>
      <protection locked="0"/>
    </xf>
    <xf numFmtId="0" fontId="2" fillId="33" borderId="72" xfId="0" applyFont="1" applyFill="1" applyBorder="1" applyAlignment="1" applyProtection="1">
      <alignment vertical="top"/>
      <protection/>
    </xf>
    <xf numFmtId="0" fontId="0" fillId="0" borderId="30" xfId="0" applyBorder="1" applyAlignment="1">
      <alignment/>
    </xf>
    <xf numFmtId="0" fontId="2" fillId="36" borderId="58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/>
    </xf>
    <xf numFmtId="0" fontId="2" fillId="36" borderId="72" xfId="0" applyFont="1" applyFill="1" applyBorder="1" applyAlignment="1" applyProtection="1">
      <alignment vertical="center"/>
      <protection/>
    </xf>
    <xf numFmtId="4" fontId="14" fillId="33" borderId="29" xfId="0" applyNumberFormat="1" applyFont="1" applyFill="1" applyBorder="1" applyAlignment="1" applyProtection="1">
      <alignment horizontal="right" vertical="center"/>
      <protection/>
    </xf>
    <xf numFmtId="4" fontId="14" fillId="36" borderId="90" xfId="0" applyNumberFormat="1" applyFont="1" applyFill="1" applyBorder="1" applyAlignment="1" applyProtection="1">
      <alignment horizontal="right" vertical="center"/>
      <protection/>
    </xf>
    <xf numFmtId="0" fontId="2" fillId="36" borderId="29" xfId="0" applyFont="1" applyFill="1" applyBorder="1" applyAlignment="1" applyProtection="1">
      <alignment horizontal="center" vertical="center"/>
      <protection locked="0"/>
    </xf>
    <xf numFmtId="0" fontId="2" fillId="36" borderId="91" xfId="0" applyFont="1" applyFill="1" applyBorder="1" applyAlignment="1" applyProtection="1">
      <alignment horizontal="center" vertical="center"/>
      <protection locked="0"/>
    </xf>
    <xf numFmtId="15" fontId="2" fillId="35" borderId="29" xfId="0" applyNumberFormat="1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2" fillId="35" borderId="91" xfId="0" applyFont="1" applyFill="1" applyBorder="1" applyAlignment="1" applyProtection="1">
      <alignment horizontal="center" vertical="center"/>
      <protection locked="0"/>
    </xf>
    <xf numFmtId="4" fontId="14" fillId="33" borderId="69" xfId="0" applyNumberFormat="1" applyFont="1" applyFill="1" applyBorder="1" applyAlignment="1" applyProtection="1">
      <alignment horizontal="right" vertical="center"/>
      <protection/>
    </xf>
    <xf numFmtId="4" fontId="14" fillId="36" borderId="92" xfId="0" applyNumberFormat="1" applyFont="1" applyFill="1" applyBorder="1" applyAlignment="1" applyProtection="1">
      <alignment horizontal="right" vertical="center"/>
      <protection/>
    </xf>
    <xf numFmtId="0" fontId="42" fillId="36" borderId="0" xfId="0" applyFont="1" applyFill="1" applyBorder="1" applyAlignment="1" applyProtection="1">
      <alignment horizontal="center" vertical="center"/>
      <protection/>
    </xf>
    <xf numFmtId="0" fontId="42" fillId="36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33" borderId="33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61" xfId="0" applyFont="1" applyFill="1" applyBorder="1" applyAlignment="1" applyProtection="1">
      <alignment horizontal="center" vertical="center" wrapText="1"/>
      <protection/>
    </xf>
    <xf numFmtId="4" fontId="14" fillId="33" borderId="66" xfId="0" applyNumberFormat="1" applyFont="1" applyFill="1" applyBorder="1" applyAlignment="1" applyProtection="1">
      <alignment horizontal="right" vertical="center"/>
      <protection/>
    </xf>
    <xf numFmtId="4" fontId="14" fillId="33" borderId="93" xfId="0" applyNumberFormat="1" applyFont="1" applyFill="1" applyBorder="1" applyAlignment="1" applyProtection="1">
      <alignment horizontal="right" vertical="center"/>
      <protection/>
    </xf>
    <xf numFmtId="4" fontId="44" fillId="33" borderId="68" xfId="0" applyNumberFormat="1" applyFont="1" applyFill="1" applyBorder="1" applyAlignment="1" applyProtection="1">
      <alignment horizontal="right" vertical="center"/>
      <protection/>
    </xf>
    <xf numFmtId="4" fontId="44" fillId="33" borderId="92" xfId="0" applyNumberFormat="1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87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horizontal="center"/>
      <protection/>
    </xf>
    <xf numFmtId="0" fontId="8" fillId="36" borderId="31" xfId="0" applyFont="1" applyFill="1" applyBorder="1" applyAlignment="1" applyProtection="1">
      <alignment horizontal="center"/>
      <protection/>
    </xf>
    <xf numFmtId="0" fontId="41" fillId="40" borderId="10" xfId="0" applyFont="1" applyFill="1" applyBorder="1" applyAlignment="1" applyProtection="1">
      <alignment horizontal="center"/>
      <protection/>
    </xf>
    <xf numFmtId="0" fontId="31" fillId="33" borderId="19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31" fillId="33" borderId="31" xfId="0" applyFont="1" applyFill="1" applyBorder="1" applyAlignment="1" applyProtection="1">
      <alignment horizontal="center"/>
      <protection/>
    </xf>
    <xf numFmtId="0" fontId="31" fillId="33" borderId="19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87" xfId="0" applyFont="1" applyFill="1" applyBorder="1" applyAlignment="1" applyProtection="1">
      <alignment horizontal="center" vertical="center"/>
      <protection/>
    </xf>
    <xf numFmtId="0" fontId="5" fillId="36" borderId="85" xfId="0" applyFont="1" applyFill="1" applyBorder="1" applyAlignment="1" applyProtection="1">
      <alignment horizontal="center" vertical="top"/>
      <protection/>
    </xf>
    <xf numFmtId="0" fontId="5" fillId="36" borderId="10" xfId="0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5" fillId="33" borderId="82" xfId="0" applyFont="1" applyFill="1" applyBorder="1" applyAlignment="1" applyProtection="1">
      <alignment horizontal="center" vertical="top"/>
      <protection/>
    </xf>
    <xf numFmtId="0" fontId="5" fillId="36" borderId="19" xfId="0" applyFont="1" applyFill="1" applyBorder="1" applyAlignment="1" applyProtection="1">
      <alignment horizontal="center" vertical="top"/>
      <protection/>
    </xf>
    <xf numFmtId="0" fontId="5" fillId="36" borderId="0" xfId="0" applyFont="1" applyFill="1" applyBorder="1" applyAlignment="1" applyProtection="1">
      <alignment horizontal="center" vertical="top"/>
      <protection/>
    </xf>
    <xf numFmtId="0" fontId="5" fillId="36" borderId="31" xfId="0" applyFont="1" applyFill="1" applyBorder="1" applyAlignment="1" applyProtection="1">
      <alignment horizontal="center" vertical="top"/>
      <protection/>
    </xf>
    <xf numFmtId="0" fontId="33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61" xfId="0" applyFont="1" applyFill="1" applyBorder="1" applyAlignment="1" applyProtection="1">
      <alignment horizontal="center" vertical="center" wrapText="1"/>
      <protection/>
    </xf>
    <xf numFmtId="0" fontId="14" fillId="33" borderId="67" xfId="0" applyFont="1" applyFill="1" applyBorder="1" applyAlignment="1" applyProtection="1">
      <alignment horizontal="center" vertical="center"/>
      <protection locked="0"/>
    </xf>
    <xf numFmtId="0" fontId="14" fillId="33" borderId="93" xfId="0" applyFont="1" applyFill="1" applyBorder="1" applyAlignment="1" applyProtection="1">
      <alignment horizontal="center" vertical="center"/>
      <protection locked="0"/>
    </xf>
    <xf numFmtId="0" fontId="8" fillId="39" borderId="94" xfId="0" applyFont="1" applyFill="1" applyBorder="1" applyAlignment="1" applyProtection="1">
      <alignment horizontal="center" vertical="center"/>
      <protection/>
    </xf>
    <xf numFmtId="0" fontId="8" fillId="39" borderId="95" xfId="0" applyFont="1" applyFill="1" applyBorder="1" applyAlignment="1" applyProtection="1">
      <alignment horizontal="center" vertical="center"/>
      <protection/>
    </xf>
    <xf numFmtId="0" fontId="16" fillId="35" borderId="3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6" fillId="35" borderId="3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4" fontId="14" fillId="33" borderId="28" xfId="0" applyNumberFormat="1" applyFont="1" applyFill="1" applyBorder="1" applyAlignment="1" applyProtection="1">
      <alignment horizontal="right" vertical="center"/>
      <protection/>
    </xf>
    <xf numFmtId="4" fontId="14" fillId="36" borderId="96" xfId="0" applyNumberFormat="1" applyFont="1" applyFill="1" applyBorder="1" applyAlignment="1" applyProtection="1">
      <alignment horizontal="right" vertical="center"/>
      <protection/>
    </xf>
    <xf numFmtId="0" fontId="34" fillId="35" borderId="0" xfId="0" applyFont="1" applyFill="1" applyBorder="1" applyAlignment="1" applyProtection="1">
      <alignment horizontal="center" vertical="center"/>
      <protection/>
    </xf>
    <xf numFmtId="0" fontId="34" fillId="35" borderId="79" xfId="0" applyFont="1" applyFill="1" applyBorder="1" applyAlignment="1" applyProtection="1">
      <alignment horizontal="center" vertical="center"/>
      <protection/>
    </xf>
    <xf numFmtId="0" fontId="14" fillId="35" borderId="26" xfId="0" applyFont="1" applyFill="1" applyBorder="1" applyAlignment="1" applyProtection="1">
      <alignment horizontal="center" vertical="center"/>
      <protection/>
    </xf>
    <xf numFmtId="0" fontId="14" fillId="35" borderId="97" xfId="0" applyFont="1" applyFill="1" applyBorder="1" applyAlignment="1" applyProtection="1">
      <alignment horizontal="center" vertical="center"/>
      <protection/>
    </xf>
    <xf numFmtId="0" fontId="14" fillId="35" borderId="20" xfId="0" applyFont="1" applyFill="1" applyBorder="1" applyAlignment="1" applyProtection="1">
      <alignment horizontal="center" vertical="center" wrapText="1"/>
      <protection/>
    </xf>
    <xf numFmtId="0" fontId="14" fillId="35" borderId="21" xfId="0" applyFont="1" applyFill="1" applyBorder="1" applyAlignment="1" applyProtection="1">
      <alignment horizontal="center" vertical="center" wrapText="1"/>
      <protection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24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 applyProtection="1">
      <alignment horizontal="left" vertical="top" wrapText="1"/>
      <protection locked="0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0" fontId="19" fillId="33" borderId="24" xfId="0" applyFont="1" applyFill="1" applyBorder="1" applyAlignment="1" applyProtection="1">
      <alignment horizontal="left" vertical="top" wrapText="1"/>
      <protection locked="0"/>
    </xf>
    <xf numFmtId="0" fontId="25" fillId="33" borderId="18" xfId="0" applyFont="1" applyFill="1" applyBorder="1" applyAlignment="1" applyProtection="1">
      <alignment horizontal="center" vertical="center"/>
      <protection/>
    </xf>
    <xf numFmtId="0" fontId="25" fillId="33" borderId="20" xfId="0" applyFont="1" applyFill="1" applyBorder="1" applyAlignment="1" applyProtection="1">
      <alignment horizontal="center" vertical="center"/>
      <protection/>
    </xf>
    <xf numFmtId="0" fontId="25" fillId="33" borderId="21" xfId="0" applyFont="1" applyFill="1" applyBorder="1" applyAlignment="1" applyProtection="1">
      <alignment horizontal="center" vertical="center"/>
      <protection/>
    </xf>
    <xf numFmtId="0" fontId="8" fillId="33" borderId="98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Alignment="1" applyProtection="1">
      <alignment horizontal="left"/>
      <protection/>
    </xf>
    <xf numFmtId="0" fontId="50" fillId="40" borderId="0" xfId="0" applyFont="1" applyFill="1" applyAlignment="1" applyProtection="1">
      <alignment horizontal="center"/>
      <protection/>
    </xf>
    <xf numFmtId="0" fontId="29" fillId="40" borderId="0" xfId="0" applyFont="1" applyFill="1" applyAlignment="1" applyProtection="1">
      <alignment horizontal="center"/>
      <protection/>
    </xf>
    <xf numFmtId="0" fontId="29" fillId="40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top"/>
      <protection/>
    </xf>
    <xf numFmtId="15" fontId="12" fillId="35" borderId="17" xfId="0" applyNumberFormat="1" applyFont="1" applyFill="1" applyBorder="1" applyAlignment="1" applyProtection="1">
      <alignment horizontal="center" vertical="center"/>
      <protection locked="0"/>
    </xf>
    <xf numFmtId="15" fontId="12" fillId="35" borderId="99" xfId="0" applyNumberFormat="1" applyFont="1" applyFill="1" applyBorder="1" applyAlignment="1" applyProtection="1">
      <alignment horizontal="center" vertical="center"/>
      <protection locked="0"/>
    </xf>
    <xf numFmtId="0" fontId="33" fillId="33" borderId="18" xfId="0" applyFont="1" applyFill="1" applyBorder="1" applyAlignment="1" applyProtection="1">
      <alignment horizontal="center" vertical="center" wrapText="1"/>
      <protection/>
    </xf>
    <xf numFmtId="0" fontId="33" fillId="33" borderId="100" xfId="0" applyFont="1" applyFill="1" applyBorder="1" applyAlignment="1" applyProtection="1">
      <alignment horizontal="center" vertical="center" wrapText="1"/>
      <protection/>
    </xf>
    <xf numFmtId="0" fontId="14" fillId="42" borderId="0" xfId="0" applyFont="1" applyFill="1" applyBorder="1" applyAlignment="1" applyProtection="1">
      <alignment horizontal="center" vertical="center"/>
      <protection/>
    </xf>
    <xf numFmtId="0" fontId="14" fillId="35" borderId="79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Alignment="1" applyProtection="1">
      <alignment horizontal="left"/>
      <protection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0" fillId="33" borderId="87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91" xfId="0" applyFont="1" applyFill="1" applyBorder="1" applyAlignment="1" applyProtection="1">
      <alignment horizontal="center" vertical="center"/>
      <protection locked="0"/>
    </xf>
    <xf numFmtId="0" fontId="19" fillId="0" borderId="41" xfId="0" applyNumberFormat="1" applyFont="1" applyBorder="1" applyAlignment="1" applyProtection="1">
      <alignment horizontal="center" vertical="center" wrapText="1"/>
      <protection locked="0"/>
    </xf>
    <xf numFmtId="0" fontId="19" fillId="0" borderId="74" xfId="0" applyNumberFormat="1" applyFont="1" applyBorder="1" applyAlignment="1" applyProtection="1">
      <alignment horizontal="center" vertical="center" wrapText="1"/>
      <protection locked="0"/>
    </xf>
    <xf numFmtId="0" fontId="41" fillId="37" borderId="10" xfId="0" applyFont="1" applyFill="1" applyBorder="1" applyAlignment="1" applyProtection="1">
      <alignment horizontal="center"/>
      <protection/>
    </xf>
    <xf numFmtId="0" fontId="114" fillId="0" borderId="23" xfId="0" applyFont="1" applyBorder="1" applyAlignment="1" applyProtection="1">
      <alignment horizontal="left" vertical="distributed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45" xfId="0" applyFont="1" applyBorder="1" applyAlignment="1" applyProtection="1">
      <alignment horizontal="left"/>
      <protection/>
    </xf>
    <xf numFmtId="0" fontId="0" fillId="0" borderId="101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87" xfId="0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top"/>
      <protection/>
    </xf>
    <xf numFmtId="0" fontId="5" fillId="33" borderId="82" xfId="0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8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10" fillId="33" borderId="64" xfId="0" applyFont="1" applyFill="1" applyBorder="1" applyAlignment="1" applyProtection="1">
      <alignment horizontal="center" vertical="center"/>
      <protection locked="0"/>
    </xf>
    <xf numFmtId="0" fontId="19" fillId="0" borderId="66" xfId="0" applyNumberFormat="1" applyFont="1" applyBorder="1" applyAlignment="1" applyProtection="1">
      <alignment horizontal="center" vertical="center" wrapText="1"/>
      <protection locked="0"/>
    </xf>
    <xf numFmtId="0" fontId="19" fillId="0" borderId="86" xfId="0" applyNumberFormat="1" applyFont="1" applyBorder="1" applyAlignment="1" applyProtection="1">
      <alignment horizontal="center" vertical="center" wrapText="1"/>
      <protection locked="0"/>
    </xf>
    <xf numFmtId="0" fontId="19" fillId="0" borderId="68" xfId="0" applyNumberFormat="1" applyFont="1" applyBorder="1" applyAlignment="1" applyProtection="1">
      <alignment horizontal="center" vertical="center" wrapText="1"/>
      <protection locked="0"/>
    </xf>
    <xf numFmtId="0" fontId="19" fillId="0" borderId="76" xfId="0" applyNumberFormat="1" applyFont="1" applyBorder="1" applyAlignment="1" applyProtection="1">
      <alignment horizontal="center" vertical="center" wrapText="1"/>
      <protection locked="0"/>
    </xf>
    <xf numFmtId="0" fontId="14" fillId="33" borderId="102" xfId="0" applyFont="1" applyFill="1" applyBorder="1" applyAlignment="1" applyProtection="1">
      <alignment horizontal="left" vertical="top"/>
      <protection/>
    </xf>
    <xf numFmtId="0" fontId="14" fillId="33" borderId="103" xfId="0" applyFont="1" applyFill="1" applyBorder="1" applyAlignment="1" applyProtection="1">
      <alignment horizontal="left" vertical="top"/>
      <protection/>
    </xf>
    <xf numFmtId="0" fontId="25" fillId="33" borderId="22" xfId="0" applyFont="1" applyFill="1" applyBorder="1" applyAlignment="1" applyProtection="1">
      <alignment horizontal="left" vertical="center"/>
      <protection/>
    </xf>
    <xf numFmtId="177" fontId="25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10" fillId="33" borderId="62" xfId="0" applyFont="1" applyFill="1" applyBorder="1" applyAlignment="1" applyProtection="1">
      <alignment horizontal="center" vertical="top"/>
      <protection locked="0"/>
    </xf>
    <xf numFmtId="0" fontId="10" fillId="33" borderId="78" xfId="0" applyFont="1" applyFill="1" applyBorder="1" applyAlignment="1" applyProtection="1">
      <alignment horizontal="center" vertical="top"/>
      <protection locked="0"/>
    </xf>
    <xf numFmtId="0" fontId="3" fillId="39" borderId="17" xfId="0" applyFont="1" applyFill="1" applyBorder="1" applyAlignment="1" applyProtection="1">
      <alignment horizontal="center" vertical="center"/>
      <protection/>
    </xf>
    <xf numFmtId="0" fontId="3" fillId="39" borderId="23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49" fontId="10" fillId="33" borderId="62" xfId="0" applyNumberFormat="1" applyFont="1" applyFill="1" applyBorder="1" applyAlignment="1" applyProtection="1">
      <alignment horizontal="center" vertical="top"/>
      <protection locked="0"/>
    </xf>
    <xf numFmtId="49" fontId="10" fillId="33" borderId="78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/>
      <protection locked="0"/>
    </xf>
    <xf numFmtId="0" fontId="14" fillId="33" borderId="62" xfId="0" applyFont="1" applyFill="1" applyBorder="1" applyAlignment="1" applyProtection="1">
      <alignment horizontal="left" vertical="top"/>
      <protection/>
    </xf>
    <xf numFmtId="0" fontId="14" fillId="33" borderId="63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15" fontId="11" fillId="0" borderId="30" xfId="0" applyNumberFormat="1" applyFont="1" applyFill="1" applyBorder="1" applyAlignment="1" applyProtection="1">
      <alignment horizontal="center"/>
      <protection locked="0"/>
    </xf>
    <xf numFmtId="15" fontId="11" fillId="0" borderId="87" xfId="0" applyNumberFormat="1" applyFont="1" applyFill="1" applyBorder="1" applyAlignment="1" applyProtection="1">
      <alignment horizontal="center"/>
      <protection locked="0"/>
    </xf>
    <xf numFmtId="49" fontId="11" fillId="42" borderId="0" xfId="0" applyNumberFormat="1" applyFont="1" applyFill="1" applyBorder="1" applyAlignment="1" applyProtection="1">
      <alignment horizontal="center" vertical="center"/>
      <protection/>
    </xf>
    <xf numFmtId="0" fontId="11" fillId="42" borderId="31" xfId="0" applyNumberFormat="1" applyFont="1" applyFill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3" fillId="43" borderId="18" xfId="0" applyFont="1" applyFill="1" applyBorder="1" applyAlignment="1" applyProtection="1">
      <alignment horizontal="center" vertical="center" wrapText="1"/>
      <protection/>
    </xf>
    <xf numFmtId="0" fontId="3" fillId="42" borderId="20" xfId="0" applyFont="1" applyFill="1" applyBorder="1" applyAlignment="1" applyProtection="1">
      <alignment horizontal="center" vertical="center" wrapText="1"/>
      <protection/>
    </xf>
    <xf numFmtId="0" fontId="3" fillId="42" borderId="40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61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17" fillId="33" borderId="64" xfId="0" applyFont="1" applyFill="1" applyBorder="1" applyAlignment="1" applyProtection="1">
      <alignment horizontal="left" vertical="top"/>
      <protection/>
    </xf>
    <xf numFmtId="0" fontId="17" fillId="33" borderId="65" xfId="0" applyFont="1" applyFill="1" applyBorder="1" applyAlignment="1" applyProtection="1">
      <alignment horizontal="left" vertical="top"/>
      <protection/>
    </xf>
    <xf numFmtId="0" fontId="0" fillId="0" borderId="78" xfId="0" applyBorder="1" applyAlignment="1" applyProtection="1">
      <alignment horizontal="center" vertical="top"/>
      <protection locked="0"/>
    </xf>
    <xf numFmtId="49" fontId="10" fillId="33" borderId="64" xfId="0" applyNumberFormat="1" applyFont="1" applyFill="1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115" fillId="33" borderId="11" xfId="0" applyFont="1" applyFill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30</xdr:row>
      <xdr:rowOff>180975</xdr:rowOff>
    </xdr:from>
    <xdr:to>
      <xdr:col>9</xdr:col>
      <xdr:colOff>38100</xdr:colOff>
      <xdr:row>32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324725" y="625792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19050</xdr:rowOff>
    </xdr:from>
    <xdr:to>
      <xdr:col>1</xdr:col>
      <xdr:colOff>257175</xdr:colOff>
      <xdr:row>33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457200" y="66770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28575</xdr:rowOff>
    </xdr:from>
    <xdr:to>
      <xdr:col>1</xdr:col>
      <xdr:colOff>257175</xdr:colOff>
      <xdr:row>34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57200" y="68770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0</xdr:row>
      <xdr:rowOff>19050</xdr:rowOff>
    </xdr:from>
    <xdr:to>
      <xdr:col>13</xdr:col>
      <xdr:colOff>819150</xdr:colOff>
      <xdr:row>2</xdr:row>
      <xdr:rowOff>133350</xdr:rowOff>
    </xdr:to>
    <xdr:pic>
      <xdr:nvPicPr>
        <xdr:cNvPr id="4" name="Picture 7" descr="NewMCLogoRedone"/>
        <xdr:cNvPicPr preferRelativeResize="1">
          <a:picLocks noChangeAspect="1"/>
        </xdr:cNvPicPr>
      </xdr:nvPicPr>
      <xdr:blipFill>
        <a:blip r:embed="rId1"/>
        <a:srcRect l="10270" t="26593" r="10256" b="24543"/>
        <a:stretch>
          <a:fillRect/>
        </a:stretch>
      </xdr:blipFill>
      <xdr:spPr>
        <a:xfrm>
          <a:off x="9144000" y="19050"/>
          <a:ext cx="1819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180975</xdr:colOff>
      <xdr:row>0</xdr:row>
      <xdr:rowOff>400050</xdr:rowOff>
    </xdr:to>
    <xdr:pic>
      <xdr:nvPicPr>
        <xdr:cNvPr id="1" name="Picture 6" descr="NewMCLogoRedone"/>
        <xdr:cNvPicPr preferRelativeResize="1">
          <a:picLocks noChangeAspect="1"/>
        </xdr:cNvPicPr>
      </xdr:nvPicPr>
      <xdr:blipFill>
        <a:blip r:embed="rId1"/>
        <a:srcRect l="10270" t="26593" r="10256" b="24543"/>
        <a:stretch>
          <a:fillRect/>
        </a:stretch>
      </xdr:blipFill>
      <xdr:spPr>
        <a:xfrm>
          <a:off x="942975" y="0"/>
          <a:ext cx="1438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28575</xdr:rowOff>
    </xdr:from>
    <xdr:to>
      <xdr:col>1</xdr:col>
      <xdr:colOff>238125</xdr:colOff>
      <xdr:row>14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42950" y="28479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</xdr:row>
      <xdr:rowOff>38100</xdr:rowOff>
    </xdr:from>
    <xdr:to>
      <xdr:col>8</xdr:col>
      <xdr:colOff>371475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257800" y="10191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1</xdr:col>
      <xdr:colOff>238125</xdr:colOff>
      <xdr:row>15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742950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19050</xdr:rowOff>
    </xdr:from>
    <xdr:to>
      <xdr:col>1</xdr:col>
      <xdr:colOff>238125</xdr:colOff>
      <xdr:row>16</xdr:row>
      <xdr:rowOff>180975</xdr:rowOff>
    </xdr:to>
    <xdr:sp>
      <xdr:nvSpPr>
        <xdr:cNvPr id="4" name="Rectangle 8"/>
        <xdr:cNvSpPr>
          <a:spLocks/>
        </xdr:cNvSpPr>
      </xdr:nvSpPr>
      <xdr:spPr>
        <a:xfrm>
          <a:off x="742950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19050</xdr:rowOff>
    </xdr:from>
    <xdr:to>
      <xdr:col>6</xdr:col>
      <xdr:colOff>190500</xdr:colOff>
      <xdr:row>14</xdr:row>
      <xdr:rowOff>180975</xdr:rowOff>
    </xdr:to>
    <xdr:sp>
      <xdr:nvSpPr>
        <xdr:cNvPr id="5" name="Rectangle 9"/>
        <xdr:cNvSpPr>
          <a:spLocks/>
        </xdr:cNvSpPr>
      </xdr:nvSpPr>
      <xdr:spPr>
        <a:xfrm>
          <a:off x="3609975" y="28384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19050</xdr:rowOff>
    </xdr:from>
    <xdr:to>
      <xdr:col>6</xdr:col>
      <xdr:colOff>190500</xdr:colOff>
      <xdr:row>15</xdr:row>
      <xdr:rowOff>180975</xdr:rowOff>
    </xdr:to>
    <xdr:sp>
      <xdr:nvSpPr>
        <xdr:cNvPr id="6" name="Rectangle 10"/>
        <xdr:cNvSpPr>
          <a:spLocks/>
        </xdr:cNvSpPr>
      </xdr:nvSpPr>
      <xdr:spPr>
        <a:xfrm>
          <a:off x="3609975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19050</xdr:rowOff>
    </xdr:from>
    <xdr:to>
      <xdr:col>6</xdr:col>
      <xdr:colOff>190500</xdr:colOff>
      <xdr:row>16</xdr:row>
      <xdr:rowOff>180975</xdr:rowOff>
    </xdr:to>
    <xdr:sp>
      <xdr:nvSpPr>
        <xdr:cNvPr id="7" name="Rectangle 11"/>
        <xdr:cNvSpPr>
          <a:spLocks/>
        </xdr:cNvSpPr>
      </xdr:nvSpPr>
      <xdr:spPr>
        <a:xfrm>
          <a:off x="3609975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9525</xdr:rowOff>
    </xdr:from>
    <xdr:to>
      <xdr:col>8</xdr:col>
      <xdr:colOff>371475</xdr:colOff>
      <xdr:row>14</xdr:row>
      <xdr:rowOff>171450</xdr:rowOff>
    </xdr:to>
    <xdr:sp>
      <xdr:nvSpPr>
        <xdr:cNvPr id="8" name="Rectangle 12"/>
        <xdr:cNvSpPr>
          <a:spLocks/>
        </xdr:cNvSpPr>
      </xdr:nvSpPr>
      <xdr:spPr>
        <a:xfrm>
          <a:off x="5257800" y="28289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15</xdr:row>
      <xdr:rowOff>9525</xdr:rowOff>
    </xdr:from>
    <xdr:to>
      <xdr:col>8</xdr:col>
      <xdr:colOff>371475</xdr:colOff>
      <xdr:row>15</xdr:row>
      <xdr:rowOff>171450</xdr:rowOff>
    </xdr:to>
    <xdr:sp>
      <xdr:nvSpPr>
        <xdr:cNvPr id="9" name="Rectangle 13"/>
        <xdr:cNvSpPr>
          <a:spLocks/>
        </xdr:cNvSpPr>
      </xdr:nvSpPr>
      <xdr:spPr>
        <a:xfrm>
          <a:off x="5257800" y="30289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16</xdr:row>
      <xdr:rowOff>9525</xdr:rowOff>
    </xdr:from>
    <xdr:to>
      <xdr:col>8</xdr:col>
      <xdr:colOff>371475</xdr:colOff>
      <xdr:row>16</xdr:row>
      <xdr:rowOff>171450</xdr:rowOff>
    </xdr:to>
    <xdr:sp>
      <xdr:nvSpPr>
        <xdr:cNvPr id="10" name="Rectangle 14"/>
        <xdr:cNvSpPr>
          <a:spLocks/>
        </xdr:cNvSpPr>
      </xdr:nvSpPr>
      <xdr:spPr>
        <a:xfrm>
          <a:off x="5257800" y="32289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19050</xdr:rowOff>
    </xdr:from>
    <xdr:to>
      <xdr:col>6</xdr:col>
      <xdr:colOff>190500</xdr:colOff>
      <xdr:row>7</xdr:row>
      <xdr:rowOff>171450</xdr:rowOff>
    </xdr:to>
    <xdr:sp>
      <xdr:nvSpPr>
        <xdr:cNvPr id="11" name="Rectangle 15"/>
        <xdr:cNvSpPr>
          <a:spLocks/>
        </xdr:cNvSpPr>
      </xdr:nvSpPr>
      <xdr:spPr>
        <a:xfrm>
          <a:off x="3609975" y="1381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19050</xdr:rowOff>
    </xdr:from>
    <xdr:to>
      <xdr:col>6</xdr:col>
      <xdr:colOff>190500</xdr:colOff>
      <xdr:row>8</xdr:row>
      <xdr:rowOff>171450</xdr:rowOff>
    </xdr:to>
    <xdr:sp>
      <xdr:nvSpPr>
        <xdr:cNvPr id="12" name="Rectangle 16"/>
        <xdr:cNvSpPr>
          <a:spLocks/>
        </xdr:cNvSpPr>
      </xdr:nvSpPr>
      <xdr:spPr>
        <a:xfrm>
          <a:off x="3609975" y="15716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19050</xdr:rowOff>
    </xdr:from>
    <xdr:to>
      <xdr:col>6</xdr:col>
      <xdr:colOff>190500</xdr:colOff>
      <xdr:row>9</xdr:row>
      <xdr:rowOff>171450</xdr:rowOff>
    </xdr:to>
    <xdr:sp>
      <xdr:nvSpPr>
        <xdr:cNvPr id="13" name="Rectangle 17"/>
        <xdr:cNvSpPr>
          <a:spLocks/>
        </xdr:cNvSpPr>
      </xdr:nvSpPr>
      <xdr:spPr>
        <a:xfrm>
          <a:off x="3609975" y="1762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57150</xdr:rowOff>
    </xdr:from>
    <xdr:to>
      <xdr:col>4</xdr:col>
      <xdr:colOff>123825</xdr:colOff>
      <xdr:row>1</xdr:row>
      <xdr:rowOff>190500</xdr:rowOff>
    </xdr:to>
    <xdr:pic>
      <xdr:nvPicPr>
        <xdr:cNvPr id="14" name="Picture 24" descr="NewMCLogoRedone"/>
        <xdr:cNvPicPr preferRelativeResize="1">
          <a:picLocks noChangeAspect="1"/>
        </xdr:cNvPicPr>
      </xdr:nvPicPr>
      <xdr:blipFill>
        <a:blip r:embed="rId1"/>
        <a:srcRect l="10270" t="26593" r="10256" b="24543"/>
        <a:stretch>
          <a:fillRect/>
        </a:stretch>
      </xdr:blipFill>
      <xdr:spPr>
        <a:xfrm>
          <a:off x="762000" y="5715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6</xdr:row>
      <xdr:rowOff>28575</xdr:rowOff>
    </xdr:from>
    <xdr:to>
      <xdr:col>8</xdr:col>
      <xdr:colOff>371475</xdr:colOff>
      <xdr:row>6</xdr:row>
      <xdr:rowOff>180975</xdr:rowOff>
    </xdr:to>
    <xdr:sp>
      <xdr:nvSpPr>
        <xdr:cNvPr id="15" name="Rectangle 2"/>
        <xdr:cNvSpPr>
          <a:spLocks/>
        </xdr:cNvSpPr>
      </xdr:nvSpPr>
      <xdr:spPr>
        <a:xfrm>
          <a:off x="5257800" y="12001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38100</xdr:rowOff>
    </xdr:from>
    <xdr:to>
      <xdr:col>8</xdr:col>
      <xdr:colOff>381000</xdr:colOff>
      <xdr:row>7</xdr:row>
      <xdr:rowOff>190500</xdr:rowOff>
    </xdr:to>
    <xdr:sp>
      <xdr:nvSpPr>
        <xdr:cNvPr id="16" name="Rectangle 2"/>
        <xdr:cNvSpPr>
          <a:spLocks/>
        </xdr:cNvSpPr>
      </xdr:nvSpPr>
      <xdr:spPr>
        <a:xfrm>
          <a:off x="5267325" y="1400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</xdr:row>
      <xdr:rowOff>38100</xdr:rowOff>
    </xdr:from>
    <xdr:to>
      <xdr:col>8</xdr:col>
      <xdr:colOff>381000</xdr:colOff>
      <xdr:row>9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5267325" y="15906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38100</xdr:rowOff>
    </xdr:from>
    <xdr:to>
      <xdr:col>8</xdr:col>
      <xdr:colOff>381000</xdr:colOff>
      <xdr:row>10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5267325" y="1781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28575</xdr:rowOff>
    </xdr:from>
    <xdr:to>
      <xdr:col>1</xdr:col>
      <xdr:colOff>238125</xdr:colOff>
      <xdr:row>14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42950" y="28479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</xdr:row>
      <xdr:rowOff>38100</xdr:rowOff>
    </xdr:from>
    <xdr:to>
      <xdr:col>8</xdr:col>
      <xdr:colOff>371475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257800" y="10191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1</xdr:col>
      <xdr:colOff>238125</xdr:colOff>
      <xdr:row>15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742950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19050</xdr:rowOff>
    </xdr:from>
    <xdr:to>
      <xdr:col>1</xdr:col>
      <xdr:colOff>238125</xdr:colOff>
      <xdr:row>16</xdr:row>
      <xdr:rowOff>180975</xdr:rowOff>
    </xdr:to>
    <xdr:sp>
      <xdr:nvSpPr>
        <xdr:cNvPr id="4" name="Rectangle 8"/>
        <xdr:cNvSpPr>
          <a:spLocks/>
        </xdr:cNvSpPr>
      </xdr:nvSpPr>
      <xdr:spPr>
        <a:xfrm>
          <a:off x="742950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19050</xdr:rowOff>
    </xdr:from>
    <xdr:to>
      <xdr:col>6</xdr:col>
      <xdr:colOff>190500</xdr:colOff>
      <xdr:row>14</xdr:row>
      <xdr:rowOff>180975</xdr:rowOff>
    </xdr:to>
    <xdr:sp>
      <xdr:nvSpPr>
        <xdr:cNvPr id="5" name="Rectangle 9"/>
        <xdr:cNvSpPr>
          <a:spLocks/>
        </xdr:cNvSpPr>
      </xdr:nvSpPr>
      <xdr:spPr>
        <a:xfrm>
          <a:off x="3609975" y="28384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19050</xdr:rowOff>
    </xdr:from>
    <xdr:to>
      <xdr:col>6</xdr:col>
      <xdr:colOff>190500</xdr:colOff>
      <xdr:row>15</xdr:row>
      <xdr:rowOff>180975</xdr:rowOff>
    </xdr:to>
    <xdr:sp>
      <xdr:nvSpPr>
        <xdr:cNvPr id="6" name="Rectangle 10"/>
        <xdr:cNvSpPr>
          <a:spLocks/>
        </xdr:cNvSpPr>
      </xdr:nvSpPr>
      <xdr:spPr>
        <a:xfrm>
          <a:off x="3609975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19050</xdr:rowOff>
    </xdr:from>
    <xdr:to>
      <xdr:col>6</xdr:col>
      <xdr:colOff>190500</xdr:colOff>
      <xdr:row>16</xdr:row>
      <xdr:rowOff>180975</xdr:rowOff>
    </xdr:to>
    <xdr:sp>
      <xdr:nvSpPr>
        <xdr:cNvPr id="7" name="Rectangle 11"/>
        <xdr:cNvSpPr>
          <a:spLocks/>
        </xdr:cNvSpPr>
      </xdr:nvSpPr>
      <xdr:spPr>
        <a:xfrm>
          <a:off x="3609975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9525</xdr:rowOff>
    </xdr:from>
    <xdr:to>
      <xdr:col>8</xdr:col>
      <xdr:colOff>371475</xdr:colOff>
      <xdr:row>14</xdr:row>
      <xdr:rowOff>171450</xdr:rowOff>
    </xdr:to>
    <xdr:sp>
      <xdr:nvSpPr>
        <xdr:cNvPr id="8" name="Rectangle 12"/>
        <xdr:cNvSpPr>
          <a:spLocks/>
        </xdr:cNvSpPr>
      </xdr:nvSpPr>
      <xdr:spPr>
        <a:xfrm>
          <a:off x="5257800" y="28289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15</xdr:row>
      <xdr:rowOff>9525</xdr:rowOff>
    </xdr:from>
    <xdr:to>
      <xdr:col>8</xdr:col>
      <xdr:colOff>371475</xdr:colOff>
      <xdr:row>15</xdr:row>
      <xdr:rowOff>171450</xdr:rowOff>
    </xdr:to>
    <xdr:sp>
      <xdr:nvSpPr>
        <xdr:cNvPr id="9" name="Rectangle 13"/>
        <xdr:cNvSpPr>
          <a:spLocks/>
        </xdr:cNvSpPr>
      </xdr:nvSpPr>
      <xdr:spPr>
        <a:xfrm>
          <a:off x="5257800" y="30289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16</xdr:row>
      <xdr:rowOff>9525</xdr:rowOff>
    </xdr:from>
    <xdr:to>
      <xdr:col>8</xdr:col>
      <xdr:colOff>371475</xdr:colOff>
      <xdr:row>16</xdr:row>
      <xdr:rowOff>171450</xdr:rowOff>
    </xdr:to>
    <xdr:sp>
      <xdr:nvSpPr>
        <xdr:cNvPr id="10" name="Rectangle 14"/>
        <xdr:cNvSpPr>
          <a:spLocks/>
        </xdr:cNvSpPr>
      </xdr:nvSpPr>
      <xdr:spPr>
        <a:xfrm>
          <a:off x="5257800" y="32289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19050</xdr:rowOff>
    </xdr:from>
    <xdr:to>
      <xdr:col>6</xdr:col>
      <xdr:colOff>190500</xdr:colOff>
      <xdr:row>7</xdr:row>
      <xdr:rowOff>171450</xdr:rowOff>
    </xdr:to>
    <xdr:sp>
      <xdr:nvSpPr>
        <xdr:cNvPr id="11" name="Rectangle 15"/>
        <xdr:cNvSpPr>
          <a:spLocks/>
        </xdr:cNvSpPr>
      </xdr:nvSpPr>
      <xdr:spPr>
        <a:xfrm>
          <a:off x="3609975" y="1381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19050</xdr:rowOff>
    </xdr:from>
    <xdr:to>
      <xdr:col>6</xdr:col>
      <xdr:colOff>190500</xdr:colOff>
      <xdr:row>8</xdr:row>
      <xdr:rowOff>171450</xdr:rowOff>
    </xdr:to>
    <xdr:sp>
      <xdr:nvSpPr>
        <xdr:cNvPr id="12" name="Rectangle 16"/>
        <xdr:cNvSpPr>
          <a:spLocks/>
        </xdr:cNvSpPr>
      </xdr:nvSpPr>
      <xdr:spPr>
        <a:xfrm>
          <a:off x="3609975" y="15716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19050</xdr:rowOff>
    </xdr:from>
    <xdr:to>
      <xdr:col>6</xdr:col>
      <xdr:colOff>190500</xdr:colOff>
      <xdr:row>9</xdr:row>
      <xdr:rowOff>171450</xdr:rowOff>
    </xdr:to>
    <xdr:sp>
      <xdr:nvSpPr>
        <xdr:cNvPr id="13" name="Rectangle 17"/>
        <xdr:cNvSpPr>
          <a:spLocks/>
        </xdr:cNvSpPr>
      </xdr:nvSpPr>
      <xdr:spPr>
        <a:xfrm>
          <a:off x="3609975" y="1762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57150</xdr:rowOff>
    </xdr:from>
    <xdr:to>
      <xdr:col>4</xdr:col>
      <xdr:colOff>123825</xdr:colOff>
      <xdr:row>1</xdr:row>
      <xdr:rowOff>190500</xdr:rowOff>
    </xdr:to>
    <xdr:pic>
      <xdr:nvPicPr>
        <xdr:cNvPr id="14" name="Picture 24" descr="NewMCLogoRedone"/>
        <xdr:cNvPicPr preferRelativeResize="1">
          <a:picLocks noChangeAspect="1"/>
        </xdr:cNvPicPr>
      </xdr:nvPicPr>
      <xdr:blipFill>
        <a:blip r:embed="rId1"/>
        <a:srcRect l="10270" t="26593" r="10256" b="24543"/>
        <a:stretch>
          <a:fillRect/>
        </a:stretch>
      </xdr:blipFill>
      <xdr:spPr>
        <a:xfrm>
          <a:off x="762000" y="5715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6</xdr:row>
      <xdr:rowOff>28575</xdr:rowOff>
    </xdr:from>
    <xdr:to>
      <xdr:col>8</xdr:col>
      <xdr:colOff>371475</xdr:colOff>
      <xdr:row>6</xdr:row>
      <xdr:rowOff>180975</xdr:rowOff>
    </xdr:to>
    <xdr:sp>
      <xdr:nvSpPr>
        <xdr:cNvPr id="15" name="Rectangle 2"/>
        <xdr:cNvSpPr>
          <a:spLocks/>
        </xdr:cNvSpPr>
      </xdr:nvSpPr>
      <xdr:spPr>
        <a:xfrm>
          <a:off x="5257800" y="12001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38100</xdr:rowOff>
    </xdr:from>
    <xdr:to>
      <xdr:col>8</xdr:col>
      <xdr:colOff>381000</xdr:colOff>
      <xdr:row>7</xdr:row>
      <xdr:rowOff>190500</xdr:rowOff>
    </xdr:to>
    <xdr:sp>
      <xdr:nvSpPr>
        <xdr:cNvPr id="16" name="Rectangle 2"/>
        <xdr:cNvSpPr>
          <a:spLocks/>
        </xdr:cNvSpPr>
      </xdr:nvSpPr>
      <xdr:spPr>
        <a:xfrm>
          <a:off x="5267325" y="1400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</xdr:row>
      <xdr:rowOff>38100</xdr:rowOff>
    </xdr:from>
    <xdr:to>
      <xdr:col>8</xdr:col>
      <xdr:colOff>381000</xdr:colOff>
      <xdr:row>9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5267325" y="15906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38100</xdr:rowOff>
    </xdr:from>
    <xdr:to>
      <xdr:col>8</xdr:col>
      <xdr:colOff>381000</xdr:colOff>
      <xdr:row>10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5267325" y="1781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28575</xdr:rowOff>
    </xdr:from>
    <xdr:to>
      <xdr:col>1</xdr:col>
      <xdr:colOff>238125</xdr:colOff>
      <xdr:row>14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42950" y="28479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</xdr:row>
      <xdr:rowOff>38100</xdr:rowOff>
    </xdr:from>
    <xdr:to>
      <xdr:col>8</xdr:col>
      <xdr:colOff>371475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257800" y="10191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1</xdr:col>
      <xdr:colOff>238125</xdr:colOff>
      <xdr:row>15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742950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19050</xdr:rowOff>
    </xdr:from>
    <xdr:to>
      <xdr:col>1</xdr:col>
      <xdr:colOff>238125</xdr:colOff>
      <xdr:row>16</xdr:row>
      <xdr:rowOff>180975</xdr:rowOff>
    </xdr:to>
    <xdr:sp>
      <xdr:nvSpPr>
        <xdr:cNvPr id="4" name="Rectangle 8"/>
        <xdr:cNvSpPr>
          <a:spLocks/>
        </xdr:cNvSpPr>
      </xdr:nvSpPr>
      <xdr:spPr>
        <a:xfrm>
          <a:off x="742950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19050</xdr:rowOff>
    </xdr:from>
    <xdr:to>
      <xdr:col>6</xdr:col>
      <xdr:colOff>190500</xdr:colOff>
      <xdr:row>14</xdr:row>
      <xdr:rowOff>180975</xdr:rowOff>
    </xdr:to>
    <xdr:sp>
      <xdr:nvSpPr>
        <xdr:cNvPr id="5" name="Rectangle 9"/>
        <xdr:cNvSpPr>
          <a:spLocks/>
        </xdr:cNvSpPr>
      </xdr:nvSpPr>
      <xdr:spPr>
        <a:xfrm>
          <a:off x="3609975" y="28384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19050</xdr:rowOff>
    </xdr:from>
    <xdr:to>
      <xdr:col>6</xdr:col>
      <xdr:colOff>190500</xdr:colOff>
      <xdr:row>15</xdr:row>
      <xdr:rowOff>180975</xdr:rowOff>
    </xdr:to>
    <xdr:sp>
      <xdr:nvSpPr>
        <xdr:cNvPr id="6" name="Rectangle 10"/>
        <xdr:cNvSpPr>
          <a:spLocks/>
        </xdr:cNvSpPr>
      </xdr:nvSpPr>
      <xdr:spPr>
        <a:xfrm>
          <a:off x="3609975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19050</xdr:rowOff>
    </xdr:from>
    <xdr:to>
      <xdr:col>6</xdr:col>
      <xdr:colOff>190500</xdr:colOff>
      <xdr:row>16</xdr:row>
      <xdr:rowOff>180975</xdr:rowOff>
    </xdr:to>
    <xdr:sp>
      <xdr:nvSpPr>
        <xdr:cNvPr id="7" name="Rectangle 11"/>
        <xdr:cNvSpPr>
          <a:spLocks/>
        </xdr:cNvSpPr>
      </xdr:nvSpPr>
      <xdr:spPr>
        <a:xfrm>
          <a:off x="3609975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9525</xdr:rowOff>
    </xdr:from>
    <xdr:to>
      <xdr:col>8</xdr:col>
      <xdr:colOff>371475</xdr:colOff>
      <xdr:row>14</xdr:row>
      <xdr:rowOff>171450</xdr:rowOff>
    </xdr:to>
    <xdr:sp>
      <xdr:nvSpPr>
        <xdr:cNvPr id="8" name="Rectangle 12"/>
        <xdr:cNvSpPr>
          <a:spLocks/>
        </xdr:cNvSpPr>
      </xdr:nvSpPr>
      <xdr:spPr>
        <a:xfrm>
          <a:off x="5257800" y="28289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15</xdr:row>
      <xdr:rowOff>9525</xdr:rowOff>
    </xdr:from>
    <xdr:to>
      <xdr:col>8</xdr:col>
      <xdr:colOff>371475</xdr:colOff>
      <xdr:row>15</xdr:row>
      <xdr:rowOff>171450</xdr:rowOff>
    </xdr:to>
    <xdr:sp>
      <xdr:nvSpPr>
        <xdr:cNvPr id="9" name="Rectangle 13"/>
        <xdr:cNvSpPr>
          <a:spLocks/>
        </xdr:cNvSpPr>
      </xdr:nvSpPr>
      <xdr:spPr>
        <a:xfrm>
          <a:off x="5257800" y="30289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16</xdr:row>
      <xdr:rowOff>9525</xdr:rowOff>
    </xdr:from>
    <xdr:to>
      <xdr:col>8</xdr:col>
      <xdr:colOff>371475</xdr:colOff>
      <xdr:row>16</xdr:row>
      <xdr:rowOff>171450</xdr:rowOff>
    </xdr:to>
    <xdr:sp>
      <xdr:nvSpPr>
        <xdr:cNvPr id="10" name="Rectangle 14"/>
        <xdr:cNvSpPr>
          <a:spLocks/>
        </xdr:cNvSpPr>
      </xdr:nvSpPr>
      <xdr:spPr>
        <a:xfrm>
          <a:off x="5257800" y="32289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19050</xdr:rowOff>
    </xdr:from>
    <xdr:to>
      <xdr:col>6</xdr:col>
      <xdr:colOff>190500</xdr:colOff>
      <xdr:row>7</xdr:row>
      <xdr:rowOff>171450</xdr:rowOff>
    </xdr:to>
    <xdr:sp>
      <xdr:nvSpPr>
        <xdr:cNvPr id="11" name="Rectangle 15"/>
        <xdr:cNvSpPr>
          <a:spLocks/>
        </xdr:cNvSpPr>
      </xdr:nvSpPr>
      <xdr:spPr>
        <a:xfrm>
          <a:off x="3609975" y="1381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19050</xdr:rowOff>
    </xdr:from>
    <xdr:to>
      <xdr:col>6</xdr:col>
      <xdr:colOff>190500</xdr:colOff>
      <xdr:row>8</xdr:row>
      <xdr:rowOff>171450</xdr:rowOff>
    </xdr:to>
    <xdr:sp>
      <xdr:nvSpPr>
        <xdr:cNvPr id="12" name="Rectangle 16"/>
        <xdr:cNvSpPr>
          <a:spLocks/>
        </xdr:cNvSpPr>
      </xdr:nvSpPr>
      <xdr:spPr>
        <a:xfrm>
          <a:off x="3609975" y="15716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19050</xdr:rowOff>
    </xdr:from>
    <xdr:to>
      <xdr:col>6</xdr:col>
      <xdr:colOff>190500</xdr:colOff>
      <xdr:row>9</xdr:row>
      <xdr:rowOff>171450</xdr:rowOff>
    </xdr:to>
    <xdr:sp>
      <xdr:nvSpPr>
        <xdr:cNvPr id="13" name="Rectangle 17"/>
        <xdr:cNvSpPr>
          <a:spLocks/>
        </xdr:cNvSpPr>
      </xdr:nvSpPr>
      <xdr:spPr>
        <a:xfrm>
          <a:off x="3609975" y="1762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57150</xdr:rowOff>
    </xdr:from>
    <xdr:to>
      <xdr:col>4</xdr:col>
      <xdr:colOff>123825</xdr:colOff>
      <xdr:row>1</xdr:row>
      <xdr:rowOff>190500</xdr:rowOff>
    </xdr:to>
    <xdr:pic>
      <xdr:nvPicPr>
        <xdr:cNvPr id="14" name="Picture 24" descr="NewMCLogoRedone"/>
        <xdr:cNvPicPr preferRelativeResize="1">
          <a:picLocks noChangeAspect="1"/>
        </xdr:cNvPicPr>
      </xdr:nvPicPr>
      <xdr:blipFill>
        <a:blip r:embed="rId1"/>
        <a:srcRect l="10270" t="26593" r="10256" b="24543"/>
        <a:stretch>
          <a:fillRect/>
        </a:stretch>
      </xdr:blipFill>
      <xdr:spPr>
        <a:xfrm>
          <a:off x="762000" y="5715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6</xdr:row>
      <xdr:rowOff>28575</xdr:rowOff>
    </xdr:from>
    <xdr:to>
      <xdr:col>8</xdr:col>
      <xdr:colOff>371475</xdr:colOff>
      <xdr:row>6</xdr:row>
      <xdr:rowOff>180975</xdr:rowOff>
    </xdr:to>
    <xdr:sp>
      <xdr:nvSpPr>
        <xdr:cNvPr id="15" name="Rectangle 2"/>
        <xdr:cNvSpPr>
          <a:spLocks/>
        </xdr:cNvSpPr>
      </xdr:nvSpPr>
      <xdr:spPr>
        <a:xfrm>
          <a:off x="5257800" y="12001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38100</xdr:rowOff>
    </xdr:from>
    <xdr:to>
      <xdr:col>8</xdr:col>
      <xdr:colOff>381000</xdr:colOff>
      <xdr:row>7</xdr:row>
      <xdr:rowOff>190500</xdr:rowOff>
    </xdr:to>
    <xdr:sp>
      <xdr:nvSpPr>
        <xdr:cNvPr id="16" name="Rectangle 2"/>
        <xdr:cNvSpPr>
          <a:spLocks/>
        </xdr:cNvSpPr>
      </xdr:nvSpPr>
      <xdr:spPr>
        <a:xfrm>
          <a:off x="5267325" y="1400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</xdr:row>
      <xdr:rowOff>38100</xdr:rowOff>
    </xdr:from>
    <xdr:to>
      <xdr:col>8</xdr:col>
      <xdr:colOff>381000</xdr:colOff>
      <xdr:row>9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5267325" y="15906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38100</xdr:rowOff>
    </xdr:from>
    <xdr:to>
      <xdr:col>8</xdr:col>
      <xdr:colOff>381000</xdr:colOff>
      <xdr:row>10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5267325" y="1781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28575</xdr:rowOff>
    </xdr:from>
    <xdr:to>
      <xdr:col>1</xdr:col>
      <xdr:colOff>238125</xdr:colOff>
      <xdr:row>14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42950" y="28479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</xdr:row>
      <xdr:rowOff>38100</xdr:rowOff>
    </xdr:from>
    <xdr:to>
      <xdr:col>8</xdr:col>
      <xdr:colOff>371475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257800" y="10191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1</xdr:col>
      <xdr:colOff>238125</xdr:colOff>
      <xdr:row>15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742950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19050</xdr:rowOff>
    </xdr:from>
    <xdr:to>
      <xdr:col>1</xdr:col>
      <xdr:colOff>238125</xdr:colOff>
      <xdr:row>16</xdr:row>
      <xdr:rowOff>180975</xdr:rowOff>
    </xdr:to>
    <xdr:sp>
      <xdr:nvSpPr>
        <xdr:cNvPr id="4" name="Rectangle 8"/>
        <xdr:cNvSpPr>
          <a:spLocks/>
        </xdr:cNvSpPr>
      </xdr:nvSpPr>
      <xdr:spPr>
        <a:xfrm>
          <a:off x="742950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19050</xdr:rowOff>
    </xdr:from>
    <xdr:to>
      <xdr:col>6</xdr:col>
      <xdr:colOff>190500</xdr:colOff>
      <xdr:row>14</xdr:row>
      <xdr:rowOff>180975</xdr:rowOff>
    </xdr:to>
    <xdr:sp>
      <xdr:nvSpPr>
        <xdr:cNvPr id="5" name="Rectangle 9"/>
        <xdr:cNvSpPr>
          <a:spLocks/>
        </xdr:cNvSpPr>
      </xdr:nvSpPr>
      <xdr:spPr>
        <a:xfrm>
          <a:off x="3609975" y="28384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19050</xdr:rowOff>
    </xdr:from>
    <xdr:to>
      <xdr:col>6</xdr:col>
      <xdr:colOff>190500</xdr:colOff>
      <xdr:row>15</xdr:row>
      <xdr:rowOff>180975</xdr:rowOff>
    </xdr:to>
    <xdr:sp>
      <xdr:nvSpPr>
        <xdr:cNvPr id="6" name="Rectangle 10"/>
        <xdr:cNvSpPr>
          <a:spLocks/>
        </xdr:cNvSpPr>
      </xdr:nvSpPr>
      <xdr:spPr>
        <a:xfrm>
          <a:off x="3609975" y="3038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19050</xdr:rowOff>
    </xdr:from>
    <xdr:to>
      <xdr:col>6</xdr:col>
      <xdr:colOff>190500</xdr:colOff>
      <xdr:row>16</xdr:row>
      <xdr:rowOff>180975</xdr:rowOff>
    </xdr:to>
    <xdr:sp>
      <xdr:nvSpPr>
        <xdr:cNvPr id="7" name="Rectangle 11"/>
        <xdr:cNvSpPr>
          <a:spLocks/>
        </xdr:cNvSpPr>
      </xdr:nvSpPr>
      <xdr:spPr>
        <a:xfrm>
          <a:off x="3609975" y="32385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9525</xdr:rowOff>
    </xdr:from>
    <xdr:to>
      <xdr:col>8</xdr:col>
      <xdr:colOff>371475</xdr:colOff>
      <xdr:row>14</xdr:row>
      <xdr:rowOff>171450</xdr:rowOff>
    </xdr:to>
    <xdr:sp>
      <xdr:nvSpPr>
        <xdr:cNvPr id="8" name="Rectangle 12"/>
        <xdr:cNvSpPr>
          <a:spLocks/>
        </xdr:cNvSpPr>
      </xdr:nvSpPr>
      <xdr:spPr>
        <a:xfrm>
          <a:off x="5257800" y="28289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15</xdr:row>
      <xdr:rowOff>9525</xdr:rowOff>
    </xdr:from>
    <xdr:to>
      <xdr:col>8</xdr:col>
      <xdr:colOff>371475</xdr:colOff>
      <xdr:row>15</xdr:row>
      <xdr:rowOff>171450</xdr:rowOff>
    </xdr:to>
    <xdr:sp>
      <xdr:nvSpPr>
        <xdr:cNvPr id="9" name="Rectangle 13"/>
        <xdr:cNvSpPr>
          <a:spLocks/>
        </xdr:cNvSpPr>
      </xdr:nvSpPr>
      <xdr:spPr>
        <a:xfrm>
          <a:off x="5257800" y="30289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16</xdr:row>
      <xdr:rowOff>9525</xdr:rowOff>
    </xdr:from>
    <xdr:to>
      <xdr:col>8</xdr:col>
      <xdr:colOff>371475</xdr:colOff>
      <xdr:row>16</xdr:row>
      <xdr:rowOff>171450</xdr:rowOff>
    </xdr:to>
    <xdr:sp>
      <xdr:nvSpPr>
        <xdr:cNvPr id="10" name="Rectangle 14"/>
        <xdr:cNvSpPr>
          <a:spLocks/>
        </xdr:cNvSpPr>
      </xdr:nvSpPr>
      <xdr:spPr>
        <a:xfrm>
          <a:off x="5257800" y="32289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19050</xdr:rowOff>
    </xdr:from>
    <xdr:to>
      <xdr:col>6</xdr:col>
      <xdr:colOff>190500</xdr:colOff>
      <xdr:row>7</xdr:row>
      <xdr:rowOff>171450</xdr:rowOff>
    </xdr:to>
    <xdr:sp>
      <xdr:nvSpPr>
        <xdr:cNvPr id="11" name="Rectangle 15"/>
        <xdr:cNvSpPr>
          <a:spLocks/>
        </xdr:cNvSpPr>
      </xdr:nvSpPr>
      <xdr:spPr>
        <a:xfrm>
          <a:off x="3609975" y="1381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19050</xdr:rowOff>
    </xdr:from>
    <xdr:to>
      <xdr:col>6</xdr:col>
      <xdr:colOff>190500</xdr:colOff>
      <xdr:row>8</xdr:row>
      <xdr:rowOff>171450</xdr:rowOff>
    </xdr:to>
    <xdr:sp>
      <xdr:nvSpPr>
        <xdr:cNvPr id="12" name="Rectangle 16"/>
        <xdr:cNvSpPr>
          <a:spLocks/>
        </xdr:cNvSpPr>
      </xdr:nvSpPr>
      <xdr:spPr>
        <a:xfrm>
          <a:off x="3609975" y="15716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19050</xdr:rowOff>
    </xdr:from>
    <xdr:to>
      <xdr:col>6</xdr:col>
      <xdr:colOff>190500</xdr:colOff>
      <xdr:row>9</xdr:row>
      <xdr:rowOff>171450</xdr:rowOff>
    </xdr:to>
    <xdr:sp>
      <xdr:nvSpPr>
        <xdr:cNvPr id="13" name="Rectangle 17"/>
        <xdr:cNvSpPr>
          <a:spLocks/>
        </xdr:cNvSpPr>
      </xdr:nvSpPr>
      <xdr:spPr>
        <a:xfrm>
          <a:off x="3609975" y="17621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57150</xdr:rowOff>
    </xdr:from>
    <xdr:to>
      <xdr:col>4</xdr:col>
      <xdr:colOff>123825</xdr:colOff>
      <xdr:row>1</xdr:row>
      <xdr:rowOff>190500</xdr:rowOff>
    </xdr:to>
    <xdr:pic>
      <xdr:nvPicPr>
        <xdr:cNvPr id="14" name="Picture 24" descr="NewMCLogoRedone"/>
        <xdr:cNvPicPr preferRelativeResize="1">
          <a:picLocks noChangeAspect="1"/>
        </xdr:cNvPicPr>
      </xdr:nvPicPr>
      <xdr:blipFill>
        <a:blip r:embed="rId1"/>
        <a:srcRect l="10270" t="26593" r="10256" b="24543"/>
        <a:stretch>
          <a:fillRect/>
        </a:stretch>
      </xdr:blipFill>
      <xdr:spPr>
        <a:xfrm>
          <a:off x="762000" y="5715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6</xdr:row>
      <xdr:rowOff>28575</xdr:rowOff>
    </xdr:from>
    <xdr:to>
      <xdr:col>8</xdr:col>
      <xdr:colOff>371475</xdr:colOff>
      <xdr:row>6</xdr:row>
      <xdr:rowOff>180975</xdr:rowOff>
    </xdr:to>
    <xdr:sp>
      <xdr:nvSpPr>
        <xdr:cNvPr id="15" name="Rectangle 2"/>
        <xdr:cNvSpPr>
          <a:spLocks/>
        </xdr:cNvSpPr>
      </xdr:nvSpPr>
      <xdr:spPr>
        <a:xfrm>
          <a:off x="5257800" y="12001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38100</xdr:rowOff>
    </xdr:from>
    <xdr:to>
      <xdr:col>8</xdr:col>
      <xdr:colOff>381000</xdr:colOff>
      <xdr:row>7</xdr:row>
      <xdr:rowOff>190500</xdr:rowOff>
    </xdr:to>
    <xdr:sp>
      <xdr:nvSpPr>
        <xdr:cNvPr id="16" name="Rectangle 2"/>
        <xdr:cNvSpPr>
          <a:spLocks/>
        </xdr:cNvSpPr>
      </xdr:nvSpPr>
      <xdr:spPr>
        <a:xfrm>
          <a:off x="5267325" y="1400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</xdr:row>
      <xdr:rowOff>38100</xdr:rowOff>
    </xdr:from>
    <xdr:to>
      <xdr:col>8</xdr:col>
      <xdr:colOff>381000</xdr:colOff>
      <xdr:row>9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5267325" y="15906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38100</xdr:rowOff>
    </xdr:from>
    <xdr:to>
      <xdr:col>8</xdr:col>
      <xdr:colOff>381000</xdr:colOff>
      <xdr:row>10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5267325" y="17811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bdyraiymov@kg.mercycorps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_RFQ">
    <pageSetUpPr fitToPage="1"/>
  </sheetPr>
  <dimension ref="B1:P87"/>
  <sheetViews>
    <sheetView tabSelected="1" zoomScale="120" zoomScaleNormal="120" zoomScalePageLayoutView="0" workbookViewId="0" topLeftCell="A1">
      <selection activeCell="E18" sqref="E18"/>
    </sheetView>
  </sheetViews>
  <sheetFormatPr defaultColWidth="8.6640625" defaultRowHeight="15"/>
  <cols>
    <col min="1" max="1" width="3.88671875" style="100" customWidth="1"/>
    <col min="2" max="2" width="4.3359375" style="108" customWidth="1"/>
    <col min="3" max="3" width="4.6640625" style="109" customWidth="1"/>
    <col min="4" max="4" width="4.6640625" style="110" customWidth="1"/>
    <col min="5" max="5" width="21.10546875" style="110" customWidth="1"/>
    <col min="6" max="6" width="22.77734375" style="110" customWidth="1"/>
    <col min="7" max="7" width="8.6640625" style="110" customWidth="1"/>
    <col min="8" max="8" width="8.5546875" style="110" customWidth="1"/>
    <col min="9" max="9" width="8.99609375" style="110" customWidth="1"/>
    <col min="10" max="10" width="8.6640625" style="110" customWidth="1"/>
    <col min="11" max="11" width="7.5546875" style="110" customWidth="1"/>
    <col min="12" max="12" width="4.5546875" style="110" customWidth="1"/>
    <col min="13" max="13" width="9.88671875" style="110" customWidth="1"/>
    <col min="14" max="14" width="13.3359375" style="41" customWidth="1"/>
    <col min="15" max="55" width="8.6640625" style="100" customWidth="1"/>
    <col min="56" max="16384" width="8.6640625" style="41" customWidth="1"/>
  </cols>
  <sheetData>
    <row r="1" spans="2:14" ht="15.75" customHeight="1">
      <c r="B1" s="375" t="s">
        <v>129</v>
      </c>
      <c r="C1" s="376"/>
      <c r="D1" s="376"/>
      <c r="E1" s="376"/>
      <c r="F1" s="320"/>
      <c r="G1" s="320"/>
      <c r="H1" s="1"/>
      <c r="I1" s="1"/>
      <c r="J1" s="1"/>
      <c r="K1" s="353"/>
      <c r="L1" s="353"/>
      <c r="M1" s="353"/>
      <c r="N1" s="354"/>
    </row>
    <row r="2" spans="2:15" ht="12" customHeight="1">
      <c r="B2" s="377" t="s">
        <v>130</v>
      </c>
      <c r="C2" s="378"/>
      <c r="D2" s="378"/>
      <c r="E2" s="378"/>
      <c r="F2" s="337" t="s">
        <v>7</v>
      </c>
      <c r="G2" s="338"/>
      <c r="H2" s="338"/>
      <c r="I2" s="338"/>
      <c r="J2" s="2"/>
      <c r="K2" s="2"/>
      <c r="L2" s="381"/>
      <c r="M2" s="381"/>
      <c r="N2" s="382"/>
      <c r="O2" s="101"/>
    </row>
    <row r="3" spans="2:14" ht="10.5" customHeight="1">
      <c r="B3" s="379" t="s">
        <v>131</v>
      </c>
      <c r="C3" s="380"/>
      <c r="D3" s="380"/>
      <c r="E3" s="380"/>
      <c r="F3" s="338"/>
      <c r="G3" s="338"/>
      <c r="H3" s="338"/>
      <c r="I3" s="338"/>
      <c r="J3" s="355"/>
      <c r="K3" s="355"/>
      <c r="L3" s="355"/>
      <c r="M3" s="355"/>
      <c r="N3" s="356"/>
    </row>
    <row r="4" spans="2:14" ht="11.25" customHeight="1">
      <c r="B4" s="192"/>
      <c r="C4" s="193"/>
      <c r="D4" s="193"/>
      <c r="E4" s="306"/>
      <c r="F4" s="199"/>
      <c r="G4" s="183"/>
      <c r="H4" s="183"/>
      <c r="I4" s="4"/>
      <c r="J4" s="5" t="s">
        <v>132</v>
      </c>
      <c r="K4" s="2"/>
      <c r="L4" s="2"/>
      <c r="M4" s="357" t="s">
        <v>134</v>
      </c>
      <c r="N4" s="358"/>
    </row>
    <row r="5" spans="2:14" ht="11.25" customHeight="1">
      <c r="B5" s="6"/>
      <c r="C5" s="7" t="s">
        <v>8</v>
      </c>
      <c r="D5" s="8"/>
      <c r="E5" s="9"/>
      <c r="F5" s="9"/>
      <c r="G5" s="3"/>
      <c r="H5" s="3"/>
      <c r="I5" s="3"/>
      <c r="J5" s="307" t="s">
        <v>113</v>
      </c>
      <c r="K5" s="224"/>
      <c r="L5" s="424" t="s">
        <v>133</v>
      </c>
      <c r="M5" s="425"/>
      <c r="N5" s="425"/>
    </row>
    <row r="6" spans="2:14" ht="12.75" customHeight="1">
      <c r="B6" s="359" t="s">
        <v>9</v>
      </c>
      <c r="C6" s="360"/>
      <c r="D6" s="361"/>
      <c r="E6" s="387"/>
      <c r="F6" s="388"/>
      <c r="G6" s="388"/>
      <c r="H6" s="389"/>
      <c r="I6" s="4"/>
      <c r="J6" s="393" t="s">
        <v>11</v>
      </c>
      <c r="K6" s="394"/>
      <c r="L6" s="394"/>
      <c r="M6" s="365" t="s">
        <v>12</v>
      </c>
      <c r="N6" s="366"/>
    </row>
    <row r="7" spans="2:14" ht="15.75">
      <c r="B7" s="362"/>
      <c r="C7" s="363"/>
      <c r="D7" s="364"/>
      <c r="E7" s="390"/>
      <c r="F7" s="391"/>
      <c r="G7" s="391"/>
      <c r="H7" s="392"/>
      <c r="I7" s="3"/>
      <c r="J7" s="367"/>
      <c r="K7" s="368"/>
      <c r="L7" s="369"/>
      <c r="M7" s="25"/>
      <c r="N7" s="223">
        <v>1789</v>
      </c>
    </row>
    <row r="8" spans="2:14" ht="7.5" customHeight="1"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02"/>
    </row>
    <row r="9" spans="2:14" ht="18" customHeight="1">
      <c r="B9" s="400" t="s">
        <v>13</v>
      </c>
      <c r="C9" s="400" t="s">
        <v>14</v>
      </c>
      <c r="D9" s="400" t="s">
        <v>1</v>
      </c>
      <c r="E9" s="405" t="s">
        <v>0</v>
      </c>
      <c r="F9" s="406"/>
      <c r="G9" s="339" t="s">
        <v>138</v>
      </c>
      <c r="H9" s="339" t="s">
        <v>137</v>
      </c>
      <c r="I9" s="370" t="s">
        <v>15</v>
      </c>
      <c r="J9" s="339" t="s">
        <v>16</v>
      </c>
      <c r="K9" s="370" t="s">
        <v>17</v>
      </c>
      <c r="L9" s="371"/>
      <c r="M9" s="339" t="s">
        <v>18</v>
      </c>
      <c r="N9" s="385" t="s">
        <v>31</v>
      </c>
    </row>
    <row r="10" spans="2:14" ht="29.25" customHeight="1">
      <c r="B10" s="401"/>
      <c r="C10" s="404"/>
      <c r="D10" s="404"/>
      <c r="E10" s="407"/>
      <c r="F10" s="408"/>
      <c r="G10" s="340"/>
      <c r="H10" s="341"/>
      <c r="I10" s="372"/>
      <c r="J10" s="374"/>
      <c r="K10" s="372"/>
      <c r="L10" s="373"/>
      <c r="M10" s="374"/>
      <c r="N10" s="386"/>
    </row>
    <row r="11" spans="2:14" ht="15">
      <c r="B11" s="13">
        <v>1</v>
      </c>
      <c r="C11" s="330">
        <v>5</v>
      </c>
      <c r="D11" s="241" t="s">
        <v>128</v>
      </c>
      <c r="E11" s="430" t="s">
        <v>139</v>
      </c>
      <c r="F11" s="431"/>
      <c r="G11" s="114"/>
      <c r="H11" s="114"/>
      <c r="I11" s="267"/>
      <c r="J11" s="111"/>
      <c r="K11" s="383"/>
      <c r="L11" s="384"/>
      <c r="M11" s="115"/>
      <c r="N11" s="116"/>
    </row>
    <row r="12" spans="2:14" ht="15">
      <c r="B12" s="14"/>
      <c r="C12" s="331"/>
      <c r="D12" s="308"/>
      <c r="E12" s="309"/>
      <c r="F12" s="310"/>
      <c r="G12" s="117"/>
      <c r="H12" s="117"/>
      <c r="I12" s="266"/>
      <c r="J12" s="112"/>
      <c r="K12" s="335"/>
      <c r="L12" s="336"/>
      <c r="M12" s="118"/>
      <c r="N12" s="119"/>
    </row>
    <row r="13" spans="2:14" ht="15">
      <c r="B13" s="14"/>
      <c r="C13" s="332"/>
      <c r="D13" s="333"/>
      <c r="E13" s="309"/>
      <c r="F13" s="310"/>
      <c r="G13" s="334"/>
      <c r="H13" s="117"/>
      <c r="I13" s="266"/>
      <c r="J13" s="112"/>
      <c r="K13" s="335"/>
      <c r="L13" s="336"/>
      <c r="M13" s="118"/>
      <c r="N13" s="119"/>
    </row>
    <row r="14" spans="2:16" ht="38.25" customHeight="1">
      <c r="B14" s="14">
        <v>2</v>
      </c>
      <c r="C14" s="331">
        <v>5</v>
      </c>
      <c r="D14" s="308" t="s">
        <v>128</v>
      </c>
      <c r="E14" s="426" t="s">
        <v>141</v>
      </c>
      <c r="F14" s="427"/>
      <c r="G14" s="117"/>
      <c r="H14" s="117"/>
      <c r="I14" s="120"/>
      <c r="J14" s="112"/>
      <c r="K14" s="335"/>
      <c r="L14" s="336"/>
      <c r="M14" s="118"/>
      <c r="N14" s="119"/>
      <c r="P14" s="103"/>
    </row>
    <row r="15" spans="2:14" ht="15">
      <c r="B15" s="14"/>
      <c r="C15" s="246"/>
      <c r="D15" s="247"/>
      <c r="E15" s="309"/>
      <c r="F15" s="311"/>
      <c r="G15" s="117"/>
      <c r="H15" s="117"/>
      <c r="I15" s="266"/>
      <c r="J15" s="112"/>
      <c r="K15" s="335"/>
      <c r="L15" s="336"/>
      <c r="M15" s="118"/>
      <c r="N15" s="119"/>
    </row>
    <row r="16" spans="2:14" ht="15">
      <c r="B16" s="14"/>
      <c r="C16" s="246"/>
      <c r="D16" s="247"/>
      <c r="E16" s="309"/>
      <c r="F16" s="311"/>
      <c r="G16" s="117"/>
      <c r="H16" s="117"/>
      <c r="I16" s="266"/>
      <c r="J16" s="112"/>
      <c r="K16" s="335"/>
      <c r="L16" s="336"/>
      <c r="M16" s="118"/>
      <c r="N16" s="119"/>
    </row>
    <row r="17" spans="2:14" ht="26.25" customHeight="1">
      <c r="B17" s="14">
        <v>3</v>
      </c>
      <c r="C17" s="332">
        <v>5</v>
      </c>
      <c r="D17" s="247" t="s">
        <v>128</v>
      </c>
      <c r="E17" s="428" t="s">
        <v>140</v>
      </c>
      <c r="F17" s="429"/>
      <c r="G17" s="117"/>
      <c r="H17" s="117"/>
      <c r="I17" s="266"/>
      <c r="J17" s="112"/>
      <c r="K17" s="335"/>
      <c r="L17" s="336"/>
      <c r="M17" s="118"/>
      <c r="N17" s="119"/>
    </row>
    <row r="18" spans="2:14" ht="15">
      <c r="B18" s="14"/>
      <c r="C18" s="332"/>
      <c r="D18" s="247"/>
      <c r="E18" s="309"/>
      <c r="F18" s="310"/>
      <c r="G18" s="117"/>
      <c r="H18" s="117"/>
      <c r="I18" s="266"/>
      <c r="J18" s="112"/>
      <c r="K18" s="335"/>
      <c r="L18" s="336"/>
      <c r="M18" s="118"/>
      <c r="N18" s="119"/>
    </row>
    <row r="19" spans="2:14" ht="15">
      <c r="B19" s="14"/>
      <c r="C19" s="246"/>
      <c r="D19" s="247"/>
      <c r="E19" s="309"/>
      <c r="F19" s="311"/>
      <c r="G19" s="117"/>
      <c r="H19" s="117"/>
      <c r="I19" s="266"/>
      <c r="J19" s="112"/>
      <c r="K19" s="335"/>
      <c r="L19" s="336"/>
      <c r="M19" s="118"/>
      <c r="N19" s="119"/>
    </row>
    <row r="20" spans="2:14" ht="15">
      <c r="B20" s="14"/>
      <c r="C20" s="246"/>
      <c r="D20" s="247"/>
      <c r="E20" s="309"/>
      <c r="F20" s="311"/>
      <c r="G20" s="117"/>
      <c r="H20" s="117"/>
      <c r="I20" s="266"/>
      <c r="J20" s="112"/>
      <c r="K20" s="335"/>
      <c r="L20" s="336"/>
      <c r="M20" s="118"/>
      <c r="N20" s="119"/>
    </row>
    <row r="21" spans="2:14" ht="15">
      <c r="B21" s="14"/>
      <c r="C21" s="246"/>
      <c r="D21" s="247"/>
      <c r="E21" s="309"/>
      <c r="F21" s="311"/>
      <c r="G21" s="117"/>
      <c r="H21" s="117"/>
      <c r="I21" s="266"/>
      <c r="J21" s="112"/>
      <c r="K21" s="335"/>
      <c r="L21" s="336"/>
      <c r="M21" s="118"/>
      <c r="N21" s="119"/>
    </row>
    <row r="22" spans="2:14" ht="15">
      <c r="B22" s="14"/>
      <c r="C22" s="246"/>
      <c r="D22" s="247"/>
      <c r="E22" s="309"/>
      <c r="F22" s="311"/>
      <c r="G22" s="117"/>
      <c r="H22" s="117"/>
      <c r="I22" s="266"/>
      <c r="J22" s="112"/>
      <c r="K22" s="335"/>
      <c r="L22" s="336"/>
      <c r="M22" s="118"/>
      <c r="N22" s="119"/>
    </row>
    <row r="23" spans="2:14" ht="15">
      <c r="B23" s="14"/>
      <c r="C23" s="246"/>
      <c r="D23" s="247"/>
      <c r="E23" s="309"/>
      <c r="F23" s="311"/>
      <c r="G23" s="117"/>
      <c r="H23" s="117"/>
      <c r="I23" s="266"/>
      <c r="J23" s="112"/>
      <c r="K23" s="335"/>
      <c r="L23" s="336"/>
      <c r="M23" s="118"/>
      <c r="N23" s="119"/>
    </row>
    <row r="24" spans="2:14" ht="15">
      <c r="B24" s="14"/>
      <c r="C24" s="246"/>
      <c r="D24" s="247"/>
      <c r="E24" s="312"/>
      <c r="F24" s="311"/>
      <c r="G24" s="117"/>
      <c r="H24" s="117"/>
      <c r="I24" s="266"/>
      <c r="J24" s="112"/>
      <c r="K24" s="335"/>
      <c r="L24" s="336"/>
      <c r="M24" s="118"/>
      <c r="N24" s="119"/>
    </row>
    <row r="25" spans="2:14" ht="15">
      <c r="B25" s="14"/>
      <c r="C25" s="246"/>
      <c r="D25" s="247"/>
      <c r="E25" s="312"/>
      <c r="F25" s="311"/>
      <c r="G25" s="117"/>
      <c r="H25" s="117"/>
      <c r="I25" s="266"/>
      <c r="J25" s="112"/>
      <c r="K25" s="335"/>
      <c r="L25" s="336"/>
      <c r="M25" s="118"/>
      <c r="N25" s="119"/>
    </row>
    <row r="26" spans="2:14" ht="15">
      <c r="B26" s="14"/>
      <c r="C26" s="246"/>
      <c r="D26" s="247"/>
      <c r="E26" s="312"/>
      <c r="F26" s="311"/>
      <c r="G26" s="117"/>
      <c r="H26" s="117"/>
      <c r="I26" s="266"/>
      <c r="J26" s="112"/>
      <c r="K26" s="335"/>
      <c r="L26" s="336"/>
      <c r="M26" s="118"/>
      <c r="N26" s="119"/>
    </row>
    <row r="27" spans="2:14" ht="15">
      <c r="B27" s="14"/>
      <c r="C27" s="246"/>
      <c r="D27" s="247"/>
      <c r="E27" s="312"/>
      <c r="F27" s="311"/>
      <c r="G27" s="112"/>
      <c r="H27" s="112"/>
      <c r="I27" s="266"/>
      <c r="J27" s="112"/>
      <c r="K27" s="335"/>
      <c r="L27" s="336"/>
      <c r="M27" s="118"/>
      <c r="N27" s="119"/>
    </row>
    <row r="28" spans="2:14" ht="15">
      <c r="B28" s="14"/>
      <c r="C28" s="246"/>
      <c r="D28" s="247"/>
      <c r="E28" s="312"/>
      <c r="F28" s="311"/>
      <c r="G28" s="112"/>
      <c r="H28" s="112"/>
      <c r="I28" s="266"/>
      <c r="J28" s="112"/>
      <c r="K28" s="335"/>
      <c r="L28" s="336"/>
      <c r="M28" s="118"/>
      <c r="N28" s="119"/>
    </row>
    <row r="29" spans="2:14" ht="15">
      <c r="B29" s="194"/>
      <c r="C29" s="254"/>
      <c r="D29" s="255"/>
      <c r="E29" s="313"/>
      <c r="F29" s="314"/>
      <c r="G29" s="195"/>
      <c r="H29" s="195"/>
      <c r="I29" s="196"/>
      <c r="J29" s="195"/>
      <c r="K29" s="335"/>
      <c r="L29" s="336"/>
      <c r="M29" s="197"/>
      <c r="N29" s="198"/>
    </row>
    <row r="30" spans="2:14" ht="15">
      <c r="B30" s="15"/>
      <c r="C30" s="260"/>
      <c r="D30" s="261"/>
      <c r="E30" s="315"/>
      <c r="F30" s="316"/>
      <c r="G30" s="113"/>
      <c r="H30" s="113"/>
      <c r="I30" s="268"/>
      <c r="J30" s="113"/>
      <c r="K30" s="335"/>
      <c r="L30" s="336"/>
      <c r="M30" s="121"/>
      <c r="N30" s="122"/>
    </row>
    <row r="31" spans="2:14" ht="15">
      <c r="B31" s="395"/>
      <c r="C31" s="396"/>
      <c r="D31" s="397"/>
      <c r="E31" s="16"/>
      <c r="F31" s="398" t="s">
        <v>120</v>
      </c>
      <c r="G31" s="399"/>
      <c r="H31" s="317"/>
      <c r="I31" s="17"/>
      <c r="J31" s="436" t="s">
        <v>19</v>
      </c>
      <c r="K31" s="436"/>
      <c r="L31" s="436"/>
      <c r="M31" s="436"/>
      <c r="N31" s="437"/>
    </row>
    <row r="32" spans="2:15" ht="15">
      <c r="B32" s="18" t="s">
        <v>20</v>
      </c>
      <c r="C32" s="19"/>
      <c r="D32" s="19"/>
      <c r="E32" s="20"/>
      <c r="F32" s="21"/>
      <c r="G32" s="318"/>
      <c r="H32" s="123"/>
      <c r="I32" s="319"/>
      <c r="J32" s="438"/>
      <c r="K32" s="438"/>
      <c r="L32" s="438"/>
      <c r="M32" s="438"/>
      <c r="N32" s="439"/>
      <c r="O32" s="104"/>
    </row>
    <row r="33" spans="2:14" ht="15.75">
      <c r="B33" s="440"/>
      <c r="C33" s="441"/>
      <c r="D33" s="441"/>
      <c r="E33" s="441"/>
      <c r="F33" s="442"/>
      <c r="G33" s="22"/>
      <c r="H33" s="124"/>
      <c r="I33" s="23"/>
      <c r="J33" s="443" t="s">
        <v>21</v>
      </c>
      <c r="K33" s="443"/>
      <c r="L33" s="443"/>
      <c r="M33" s="443"/>
      <c r="N33" s="444"/>
    </row>
    <row r="34" spans="2:14" ht="15">
      <c r="B34" s="125"/>
      <c r="C34" s="402" t="s">
        <v>22</v>
      </c>
      <c r="D34" s="402"/>
      <c r="E34" s="402"/>
      <c r="F34" s="403"/>
      <c r="G34" s="342" t="s">
        <v>23</v>
      </c>
      <c r="H34" s="343"/>
      <c r="I34" s="346"/>
      <c r="J34" s="347"/>
      <c r="K34" s="347"/>
      <c r="L34" s="347"/>
      <c r="M34" s="347"/>
      <c r="N34" s="348"/>
    </row>
    <row r="35" spans="2:14" ht="15.75" customHeight="1">
      <c r="B35" s="125"/>
      <c r="C35" s="402" t="s">
        <v>24</v>
      </c>
      <c r="D35" s="402"/>
      <c r="E35" s="402"/>
      <c r="F35" s="403"/>
      <c r="G35" s="344"/>
      <c r="H35" s="345"/>
      <c r="I35" s="349"/>
      <c r="J35" s="350"/>
      <c r="K35" s="350"/>
      <c r="L35" s="350"/>
      <c r="M35" s="350"/>
      <c r="N35" s="351"/>
    </row>
    <row r="36" spans="2:14" ht="19.5" customHeight="1">
      <c r="B36" s="421"/>
      <c r="C36" s="422"/>
      <c r="D36" s="422"/>
      <c r="E36" s="422"/>
      <c r="F36" s="422"/>
      <c r="G36" s="342" t="s">
        <v>25</v>
      </c>
      <c r="H36" s="423"/>
      <c r="I36" s="417" t="s">
        <v>135</v>
      </c>
      <c r="J36" s="417"/>
      <c r="K36" s="417"/>
      <c r="L36" s="417"/>
      <c r="M36" s="417"/>
      <c r="N36" s="418"/>
    </row>
    <row r="37" spans="2:14" ht="15">
      <c r="B37" s="421"/>
      <c r="C37" s="422"/>
      <c r="D37" s="422"/>
      <c r="E37" s="422"/>
      <c r="F37" s="422"/>
      <c r="G37" s="344"/>
      <c r="H37" s="345"/>
      <c r="I37" s="411" t="s">
        <v>136</v>
      </c>
      <c r="J37" s="412"/>
      <c r="K37" s="412"/>
      <c r="L37" s="412"/>
      <c r="M37" s="412"/>
      <c r="N37" s="413"/>
    </row>
    <row r="38" spans="2:14" ht="15">
      <c r="B38" s="421"/>
      <c r="C38" s="422"/>
      <c r="D38" s="422"/>
      <c r="E38" s="422"/>
      <c r="F38" s="422"/>
      <c r="G38" s="23"/>
      <c r="H38" s="409"/>
      <c r="I38" s="409"/>
      <c r="J38" s="409"/>
      <c r="K38" s="409"/>
      <c r="L38" s="409"/>
      <c r="M38" s="409"/>
      <c r="N38" s="410"/>
    </row>
    <row r="39" spans="2:14" ht="15">
      <c r="B39" s="432"/>
      <c r="C39" s="433"/>
      <c r="D39" s="433"/>
      <c r="E39" s="433"/>
      <c r="F39" s="433"/>
      <c r="G39" s="23"/>
      <c r="H39" s="434"/>
      <c r="I39" s="434"/>
      <c r="J39" s="434"/>
      <c r="K39" s="434"/>
      <c r="L39" s="434"/>
      <c r="M39" s="434"/>
      <c r="N39" s="435"/>
    </row>
    <row r="40" spans="2:14" ht="15">
      <c r="B40" s="99" t="s">
        <v>26</v>
      </c>
      <c r="C40" s="24"/>
      <c r="D40" s="23"/>
      <c r="E40" s="23"/>
      <c r="F40" s="23"/>
      <c r="G40" s="23"/>
      <c r="H40" s="419" t="s">
        <v>27</v>
      </c>
      <c r="I40" s="419"/>
      <c r="J40" s="419"/>
      <c r="K40" s="419"/>
      <c r="L40" s="419"/>
      <c r="M40" s="419"/>
      <c r="N40" s="420"/>
    </row>
    <row r="41" spans="2:14" ht="15">
      <c r="B41" s="414" t="s">
        <v>111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6"/>
    </row>
    <row r="42" spans="2:14" ht="15">
      <c r="B42" s="352" t="e">
        <f>#REF!</f>
        <v>#REF!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</row>
    <row r="43" spans="2:14" ht="15">
      <c r="B43" s="105"/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0"/>
    </row>
    <row r="44" spans="2:14" ht="15">
      <c r="B44" s="105"/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0"/>
    </row>
    <row r="45" spans="2:14" ht="15">
      <c r="B45" s="105"/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0"/>
    </row>
    <row r="46" spans="2:14" ht="15">
      <c r="B46" s="105"/>
      <c r="C46" s="10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0"/>
    </row>
    <row r="47" spans="2:14" ht="15">
      <c r="B47" s="105"/>
      <c r="C47" s="106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0"/>
    </row>
    <row r="48" spans="2:14" ht="15">
      <c r="B48" s="105"/>
      <c r="C48" s="106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0"/>
    </row>
    <row r="49" spans="2:14" ht="15">
      <c r="B49" s="105"/>
      <c r="C49" s="10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0"/>
    </row>
    <row r="50" spans="2:14" ht="15">
      <c r="B50" s="105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0"/>
    </row>
    <row r="51" spans="2:14" ht="15">
      <c r="B51" s="105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0"/>
    </row>
    <row r="52" spans="2:14" ht="15">
      <c r="B52" s="105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0"/>
    </row>
    <row r="53" spans="2:14" ht="15">
      <c r="B53" s="105"/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0"/>
    </row>
    <row r="54" spans="2:13" s="100" customFormat="1" ht="15">
      <c r="B54" s="105"/>
      <c r="C54" s="106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2:13" s="100" customFormat="1" ht="15">
      <c r="B55" s="105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2:13" s="100" customFormat="1" ht="15">
      <c r="B56" s="105"/>
      <c r="C56" s="106"/>
      <c r="D56" s="107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2:13" s="100" customFormat="1" ht="15">
      <c r="B57" s="105"/>
      <c r="C57" s="106"/>
      <c r="D57" s="107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2:13" s="100" customFormat="1" ht="15">
      <c r="B58" s="105"/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2:13" s="100" customFormat="1" ht="15">
      <c r="B59" s="105"/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2:13" s="100" customFormat="1" ht="15">
      <c r="B60" s="105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2:13" s="100" customFormat="1" ht="15">
      <c r="B61" s="105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2:13" s="100" customFormat="1" ht="15">
      <c r="B62" s="105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2:13" s="100" customFormat="1" ht="15">
      <c r="B63" s="10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2:13" s="100" customFormat="1" ht="15">
      <c r="B64" s="10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2:13" s="100" customFormat="1" ht="15">
      <c r="B65" s="105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2:13" s="100" customFormat="1" ht="15">
      <c r="B66" s="105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2:13" s="100" customFormat="1" ht="15">
      <c r="B67" s="105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2:13" s="100" customFormat="1" ht="15">
      <c r="B68" s="105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2:13" s="100" customFormat="1" ht="15">
      <c r="B69" s="105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2:13" s="100" customFormat="1" ht="15">
      <c r="B70" s="105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2:13" s="100" customFormat="1" ht="15">
      <c r="B71" s="105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2:13" s="100" customFormat="1" ht="15">
      <c r="B72" s="105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2:13" s="100" customFormat="1" ht="15">
      <c r="B73" s="10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2:13" s="100" customFormat="1" ht="15">
      <c r="B74" s="105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13" s="100" customFormat="1" ht="15">
      <c r="B75" s="105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13" s="100" customFormat="1" ht="15">
      <c r="B76" s="105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13" s="100" customFormat="1" ht="15">
      <c r="B77" s="105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13" s="100" customFormat="1" ht="15">
      <c r="B78" s="105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13" s="100" customFormat="1" ht="15">
      <c r="B79" s="105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13" s="100" customFormat="1" ht="15">
      <c r="B80" s="105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2:13" s="100" customFormat="1" ht="15">
      <c r="B81" s="105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2:13" s="100" customFormat="1" ht="15">
      <c r="B82" s="105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2:13" s="100" customFormat="1" ht="15">
      <c r="B83" s="105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2:13" s="100" customFormat="1" ht="15">
      <c r="B84" s="105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2:13" s="100" customFormat="1" ht="15">
      <c r="B85" s="105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2:13" s="100" customFormat="1" ht="15">
      <c r="B86" s="105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2:13" s="100" customFormat="1" ht="15">
      <c r="B87" s="105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</sheetData>
  <sheetProtection formatCells="0"/>
  <mergeCells count="69">
    <mergeCell ref="H39:N39"/>
    <mergeCell ref="J31:N32"/>
    <mergeCell ref="B33:F33"/>
    <mergeCell ref="J33:N33"/>
    <mergeCell ref="H38:N38"/>
    <mergeCell ref="I37:N37"/>
    <mergeCell ref="B41:N41"/>
    <mergeCell ref="I36:N36"/>
    <mergeCell ref="H40:N40"/>
    <mergeCell ref="B38:F38"/>
    <mergeCell ref="B36:F36"/>
    <mergeCell ref="G36:H37"/>
    <mergeCell ref="B37:F37"/>
    <mergeCell ref="B39:F39"/>
    <mergeCell ref="C34:F34"/>
    <mergeCell ref="C35:F35"/>
    <mergeCell ref="K28:L28"/>
    <mergeCell ref="C9:C10"/>
    <mergeCell ref="D9:D10"/>
    <mergeCell ref="E9:F10"/>
    <mergeCell ref="I9:I10"/>
    <mergeCell ref="E14:F14"/>
    <mergeCell ref="E17:F17"/>
    <mergeCell ref="E11:F11"/>
    <mergeCell ref="K24:L24"/>
    <mergeCell ref="K25:L25"/>
    <mergeCell ref="J6:L6"/>
    <mergeCell ref="K26:L26"/>
    <mergeCell ref="B31:D31"/>
    <mergeCell ref="F31:G31"/>
    <mergeCell ref="B9:B10"/>
    <mergeCell ref="B1:E1"/>
    <mergeCell ref="B2:E2"/>
    <mergeCell ref="B3:E3"/>
    <mergeCell ref="L2:N2"/>
    <mergeCell ref="K21:L21"/>
    <mergeCell ref="K11:L11"/>
    <mergeCell ref="K12:L12"/>
    <mergeCell ref="K13:L13"/>
    <mergeCell ref="J9:J10"/>
    <mergeCell ref="N9:N10"/>
    <mergeCell ref="K1:N1"/>
    <mergeCell ref="J3:N3"/>
    <mergeCell ref="M4:N4"/>
    <mergeCell ref="B6:D7"/>
    <mergeCell ref="K29:L29"/>
    <mergeCell ref="M6:N6"/>
    <mergeCell ref="J7:L7"/>
    <mergeCell ref="K9:L10"/>
    <mergeCell ref="M9:M10"/>
    <mergeCell ref="K27:L27"/>
    <mergeCell ref="G34:H35"/>
    <mergeCell ref="I34:N35"/>
    <mergeCell ref="K14:L14"/>
    <mergeCell ref="K15:L15"/>
    <mergeCell ref="K16:L16"/>
    <mergeCell ref="B42:N42"/>
    <mergeCell ref="K19:L19"/>
    <mergeCell ref="K30:L30"/>
    <mergeCell ref="K22:L22"/>
    <mergeCell ref="K23:L23"/>
    <mergeCell ref="K17:L17"/>
    <mergeCell ref="K18:L18"/>
    <mergeCell ref="K20:L20"/>
    <mergeCell ref="F2:I3"/>
    <mergeCell ref="G9:G10"/>
    <mergeCell ref="H9:H10"/>
    <mergeCell ref="E6:H7"/>
    <mergeCell ref="L5:N5"/>
  </mergeCells>
  <dataValidations count="2">
    <dataValidation type="date" operator="greaterThanOrEqual" allowBlank="1" showInputMessage="1" showErrorMessage="1" errorTitle="Validation Check" error="This cell only accepts a date value in the dd-MMM-yy format. For example, 01-Jan-2005" sqref="J8:K8">
      <formula1>40179</formula1>
    </dataValidation>
    <dataValidation type="date" operator="greaterThanOrEqual" allowBlank="1" showInputMessage="1" showErrorMessage="1" errorTitle="Validation Check" error="Enter a date value in the dd-MMM-yy format. For example, 01-Jan-05" sqref="J7:L7">
      <formula1>40179</formula1>
    </dataValidation>
  </dataValidations>
  <hyperlinks>
    <hyperlink ref="L5" r:id="rId1" display="uabdyraiymov@kg.mercycorps.org"/>
  </hyperlinks>
  <printOptions horizontalCentered="1"/>
  <pageMargins left="0" right="0" top="0.5" bottom="0" header="0" footer="0"/>
  <pageSetup fitToHeight="1" fitToWidth="1" horizontalDpi="600" verticalDpi="600" orientation="landscape" paperSize="9" scale="83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D_PO">
    <pageSetUpPr fitToPage="1"/>
  </sheetPr>
  <dimension ref="B1:N96"/>
  <sheetViews>
    <sheetView zoomScale="95" zoomScaleNormal="95" zoomScalePageLayoutView="95" workbookViewId="0" topLeftCell="A1">
      <selection activeCell="L10" sqref="L10"/>
    </sheetView>
  </sheetViews>
  <sheetFormatPr defaultColWidth="8.6640625" defaultRowHeight="15"/>
  <cols>
    <col min="1" max="1" width="10.88671875" style="100" customWidth="1"/>
    <col min="2" max="2" width="3.88671875" style="100" customWidth="1"/>
    <col min="3" max="3" width="4.5546875" style="100" customWidth="1"/>
    <col min="4" max="4" width="6.3359375" style="107" customWidth="1"/>
    <col min="5" max="5" width="28.3359375" style="107" customWidth="1"/>
    <col min="6" max="6" width="1.66796875" style="107" customWidth="1"/>
    <col min="7" max="7" width="11.88671875" style="107" customWidth="1"/>
    <col min="8" max="8" width="9.88671875" style="107" customWidth="1"/>
    <col min="9" max="9" width="9.99609375" style="107" customWidth="1"/>
    <col min="10" max="10" width="7.3359375" style="107" customWidth="1"/>
    <col min="11" max="11" width="6.4453125" style="107" customWidth="1"/>
    <col min="12" max="16384" width="8.6640625" style="100" customWidth="1"/>
  </cols>
  <sheetData>
    <row r="1" spans="2:12" ht="34.5" customHeight="1">
      <c r="B1" s="535" t="s">
        <v>32</v>
      </c>
      <c r="C1" s="535"/>
      <c r="D1" s="535"/>
      <c r="E1" s="535"/>
      <c r="F1" s="535"/>
      <c r="G1" s="535"/>
      <c r="H1" s="535"/>
      <c r="I1" s="535"/>
      <c r="J1" s="535"/>
      <c r="K1" s="535"/>
      <c r="L1" s="134">
        <v>1</v>
      </c>
    </row>
    <row r="2" spans="2:11" ht="14.25" customHeight="1">
      <c r="B2" s="328" t="s">
        <v>6</v>
      </c>
      <c r="C2" s="200"/>
      <c r="D2" s="329"/>
      <c r="E2" s="140"/>
      <c r="F2" s="140"/>
      <c r="G2" s="24"/>
      <c r="H2" s="141"/>
      <c r="I2" s="150" t="s">
        <v>2</v>
      </c>
      <c r="J2" s="536"/>
      <c r="K2" s="537"/>
    </row>
    <row r="3" spans="2:11" ht="12.75" customHeight="1">
      <c r="B3" s="202"/>
      <c r="C3" s="142"/>
      <c r="D3" s="203"/>
      <c r="E3" s="24"/>
      <c r="F3" s="140"/>
      <c r="G3" s="24"/>
      <c r="H3" s="141"/>
      <c r="I3" s="151" t="s">
        <v>28</v>
      </c>
      <c r="J3" s="152" t="e">
        <f>IF(#REF!&gt;"",#REF!,"")</f>
        <v>#REF!</v>
      </c>
      <c r="K3" s="327" t="e">
        <f>IF(#REF!&gt;0,#REF!,"")</f>
        <v>#REF!</v>
      </c>
    </row>
    <row r="4" spans="2:11" ht="15" customHeight="1">
      <c r="B4" s="153" t="s">
        <v>33</v>
      </c>
      <c r="C4" s="154"/>
      <c r="D4" s="538"/>
      <c r="E4" s="539"/>
      <c r="F4" s="27"/>
      <c r="G4" s="155" t="s">
        <v>34</v>
      </c>
      <c r="H4" s="274"/>
      <c r="I4" s="274"/>
      <c r="J4" s="274"/>
      <c r="K4" s="275"/>
    </row>
    <row r="5" spans="2:11" ht="15" customHeight="1">
      <c r="B5" s="521" t="s">
        <v>124</v>
      </c>
      <c r="C5" s="522"/>
      <c r="D5" s="522"/>
      <c r="E5" s="523"/>
      <c r="F5" s="27" t="s">
        <v>10</v>
      </c>
      <c r="G5" s="156" t="s">
        <v>3</v>
      </c>
      <c r="H5" s="494" t="e">
        <f>IF(#REF!&gt;"",#REF!,"")</f>
        <v>#REF!</v>
      </c>
      <c r="I5" s="495"/>
      <c r="J5" s="495"/>
      <c r="K5" s="496"/>
    </row>
    <row r="6" spans="2:11" ht="15" customHeight="1">
      <c r="B6" s="524" t="s">
        <v>125</v>
      </c>
      <c r="C6" s="525"/>
      <c r="D6" s="525"/>
      <c r="E6" s="526"/>
      <c r="F6" s="27"/>
      <c r="G6" s="156" t="s">
        <v>29</v>
      </c>
      <c r="H6" s="515" t="e">
        <f>IF(#REF!&gt;"",#REF!,"")</f>
        <v>#REF!</v>
      </c>
      <c r="I6" s="515"/>
      <c r="J6" s="515"/>
      <c r="K6" s="516"/>
    </row>
    <row r="7" spans="2:11" ht="15" customHeight="1">
      <c r="B7" s="295" t="s">
        <v>30</v>
      </c>
      <c r="C7" s="296"/>
      <c r="D7" s="296"/>
      <c r="E7" s="157"/>
      <c r="F7" s="28"/>
      <c r="G7" s="158"/>
      <c r="H7" s="515" t="e">
        <f>IF(#REF!&gt;"",#REF!,"")</f>
        <v>#REF!</v>
      </c>
      <c r="I7" s="515"/>
      <c r="J7" s="515"/>
      <c r="K7" s="516"/>
    </row>
    <row r="8" spans="2:11" ht="15" customHeight="1">
      <c r="B8" s="297" t="s">
        <v>65</v>
      </c>
      <c r="C8" s="298"/>
      <c r="D8" s="299"/>
      <c r="E8" s="157"/>
      <c r="F8" s="27"/>
      <c r="G8" s="156" t="s">
        <v>35</v>
      </c>
      <c r="H8" s="540" t="e">
        <f>IF(#REF!&gt;"",#REF!,"")</f>
        <v>#REF!</v>
      </c>
      <c r="I8" s="540"/>
      <c r="J8" s="540"/>
      <c r="K8" s="541"/>
    </row>
    <row r="9" spans="2:11" ht="15" customHeight="1">
      <c r="B9" s="300" t="s">
        <v>36</v>
      </c>
      <c r="C9" s="301"/>
      <c r="D9" s="302"/>
      <c r="E9" s="225"/>
      <c r="F9" s="29"/>
      <c r="G9" s="159" t="s">
        <v>119</v>
      </c>
      <c r="H9" s="517" t="e">
        <f>IF(#REF!&gt;"",#REF!,"")</f>
        <v>#REF!</v>
      </c>
      <c r="I9" s="517"/>
      <c r="J9" s="517"/>
      <c r="K9" s="518"/>
    </row>
    <row r="10" spans="2:11" ht="15" customHeight="1">
      <c r="B10" s="30"/>
      <c r="C10" s="26"/>
      <c r="D10" s="31"/>
      <c r="E10" s="29"/>
      <c r="F10" s="27"/>
      <c r="G10" s="29"/>
      <c r="H10" s="29"/>
      <c r="I10" s="29"/>
      <c r="J10" s="29"/>
      <c r="K10" s="32"/>
    </row>
    <row r="11" spans="2:11" ht="15" customHeight="1">
      <c r="B11" s="160" t="s">
        <v>38</v>
      </c>
      <c r="C11" s="161"/>
      <c r="D11" s="519"/>
      <c r="E11" s="520"/>
      <c r="F11" s="27"/>
      <c r="G11" s="162" t="s">
        <v>39</v>
      </c>
      <c r="H11" s="163"/>
      <c r="I11" s="527"/>
      <c r="J11" s="528"/>
      <c r="K11" s="529"/>
    </row>
    <row r="12" spans="2:11" ht="15" customHeight="1">
      <c r="B12" s="507" t="str">
        <f>IF('Request for Quotation'!I36&gt;"",'Request for Quotation'!I36,"")</f>
        <v>15, Azhibek Baatyra Street</v>
      </c>
      <c r="C12" s="508"/>
      <c r="D12" s="508"/>
      <c r="E12" s="509"/>
      <c r="F12" s="27"/>
      <c r="G12" s="497" t="e">
        <f>IF(#REF!&gt;"",#REF!,"")</f>
        <v>#REF!</v>
      </c>
      <c r="H12" s="498"/>
      <c r="I12" s="498"/>
      <c r="J12" s="498"/>
      <c r="K12" s="499"/>
    </row>
    <row r="13" spans="2:11" ht="15" customHeight="1">
      <c r="B13" s="510" t="str">
        <f>IF('Request for Quotation'!I37&gt;"",'Request for Quotation'!I37,"")</f>
        <v>Bishkek, Kyrgyzstan</v>
      </c>
      <c r="C13" s="511"/>
      <c r="D13" s="511"/>
      <c r="E13" s="512"/>
      <c r="F13" s="27"/>
      <c r="G13" s="500"/>
      <c r="H13" s="501"/>
      <c r="I13" s="501"/>
      <c r="J13" s="501"/>
      <c r="K13" s="502"/>
    </row>
    <row r="14" spans="2:11" ht="15" customHeight="1">
      <c r="B14" s="30"/>
      <c r="C14" s="26"/>
      <c r="D14" s="29"/>
      <c r="E14" s="29"/>
      <c r="F14" s="27"/>
      <c r="G14" s="33"/>
      <c r="H14" s="29"/>
      <c r="I14" s="29"/>
      <c r="J14" s="29"/>
      <c r="K14" s="34"/>
    </row>
    <row r="15" spans="2:11" ht="15" customHeight="1">
      <c r="B15" s="162" t="s">
        <v>40</v>
      </c>
      <c r="C15" s="164"/>
      <c r="D15" s="165"/>
      <c r="E15" s="166"/>
      <c r="F15" s="27"/>
      <c r="G15" s="167" t="s">
        <v>41</v>
      </c>
      <c r="H15" s="168" t="e">
        <f>IF(#REF!&gt;"",#REF!,"")</f>
        <v>#REF!</v>
      </c>
      <c r="I15" s="276" t="s">
        <v>64</v>
      </c>
      <c r="J15" s="324" t="e">
        <f>#REF!</f>
        <v>#REF!</v>
      </c>
      <c r="K15" s="169" t="e">
        <f>H15</f>
        <v>#REF!</v>
      </c>
    </row>
    <row r="16" spans="2:11" ht="15" customHeight="1">
      <c r="B16" s="162" t="s">
        <v>42</v>
      </c>
      <c r="C16" s="164"/>
      <c r="D16" s="31"/>
      <c r="E16" s="170"/>
      <c r="F16" s="27"/>
      <c r="G16" s="171" t="s">
        <v>43</v>
      </c>
      <c r="H16" s="503" t="s">
        <v>121</v>
      </c>
      <c r="I16" s="503"/>
      <c r="J16" s="503"/>
      <c r="K16" s="504"/>
    </row>
    <row r="17" spans="2:11" ht="15" customHeight="1">
      <c r="B17" s="162" t="s">
        <v>44</v>
      </c>
      <c r="C17" s="164"/>
      <c r="D17" s="172"/>
      <c r="E17" s="322" t="e">
        <f>IF(#REF!&gt;"",#REF!,"")</f>
        <v>#REF!</v>
      </c>
      <c r="F17" s="27"/>
      <c r="G17" s="530"/>
      <c r="H17" s="511"/>
      <c r="I17" s="511"/>
      <c r="J17" s="511"/>
      <c r="K17" s="512"/>
    </row>
    <row r="18" spans="2:11" ht="11.25" customHeight="1">
      <c r="B18" s="35"/>
      <c r="C18" s="36"/>
      <c r="D18" s="12"/>
      <c r="E18" s="201"/>
      <c r="F18" s="12"/>
      <c r="G18" s="12"/>
      <c r="H18" s="12"/>
      <c r="I18" s="12"/>
      <c r="J18" s="12"/>
      <c r="K18" s="37"/>
    </row>
    <row r="19" spans="2:11" ht="15" customHeight="1">
      <c r="B19" s="180" t="s">
        <v>45</v>
      </c>
      <c r="C19" s="180" t="s">
        <v>14</v>
      </c>
      <c r="D19" s="181" t="s">
        <v>46</v>
      </c>
      <c r="E19" s="505" t="s">
        <v>47</v>
      </c>
      <c r="F19" s="505"/>
      <c r="G19" s="505"/>
      <c r="H19" s="506"/>
      <c r="I19" s="182" t="s">
        <v>48</v>
      </c>
      <c r="J19" s="505" t="s">
        <v>49</v>
      </c>
      <c r="K19" s="506"/>
    </row>
    <row r="20" spans="2:11" ht="15" customHeight="1">
      <c r="B20" s="173">
        <v>1</v>
      </c>
      <c r="C20" s="277">
        <f>'Request for Quotation'!C11</f>
        <v>5</v>
      </c>
      <c r="D20" s="278" t="str">
        <f>'Request for Quotation'!D11</f>
        <v>month</v>
      </c>
      <c r="E20" s="279" t="str">
        <f>'Request for Quotation'!E11</f>
        <v>Kyrgyz language classes: 2 lessons per week for 1 group of 4 people (8 lessons per month)</v>
      </c>
      <c r="F20" s="38"/>
      <c r="G20" s="38"/>
      <c r="H20" s="143"/>
      <c r="I20" s="184"/>
      <c r="J20" s="513">
        <f>_xlfn.IFERROR(C20*I20,"")</f>
        <v>0</v>
      </c>
      <c r="K20" s="514"/>
    </row>
    <row r="21" spans="2:11" ht="15" customHeight="1">
      <c r="B21" s="174">
        <v>2</v>
      </c>
      <c r="C21" s="280">
        <f>'Request for Quotation'!C12</f>
        <v>0</v>
      </c>
      <c r="D21" s="281">
        <f>'Request for Quotation'!D12</f>
        <v>0</v>
      </c>
      <c r="E21" s="282">
        <f>'Request for Quotation'!E12</f>
        <v>0</v>
      </c>
      <c r="F21" s="39"/>
      <c r="G21" s="39"/>
      <c r="H21" s="144"/>
      <c r="I21" s="185"/>
      <c r="J21" s="452">
        <f aca="true" t="shared" si="0" ref="J21:J39">_xlfn.IFERROR(C21*I21,"")</f>
        <v>0</v>
      </c>
      <c r="K21" s="453"/>
    </row>
    <row r="22" spans="2:11" ht="15" customHeight="1">
      <c r="B22" s="174">
        <v>3</v>
      </c>
      <c r="C22" s="280">
        <f>'Request for Quotation'!C13</f>
        <v>0</v>
      </c>
      <c r="D22" s="281">
        <f>'Request for Quotation'!D13</f>
        <v>0</v>
      </c>
      <c r="E22" s="282">
        <f>'Request for Quotation'!E13</f>
        <v>0</v>
      </c>
      <c r="F22" s="39"/>
      <c r="G22" s="39"/>
      <c r="H22" s="144"/>
      <c r="I22" s="185"/>
      <c r="J22" s="452">
        <f t="shared" si="0"/>
        <v>0</v>
      </c>
      <c r="K22" s="453"/>
    </row>
    <row r="23" spans="2:11" ht="15" customHeight="1">
      <c r="B23" s="174">
        <v>4</v>
      </c>
      <c r="C23" s="280">
        <f>'Request for Quotation'!C14</f>
        <v>5</v>
      </c>
      <c r="D23" s="281" t="str">
        <f>'Request for Quotation'!D14</f>
        <v>month</v>
      </c>
      <c r="E23" s="282" t="str">
        <f>'Request for Quotation'!E14</f>
        <v>English language classes: 2 lessons per week for 1 group of 4 people (beginners) (8 lessons per month)</v>
      </c>
      <c r="F23" s="39"/>
      <c r="G23" s="39"/>
      <c r="H23" s="144"/>
      <c r="I23" s="185"/>
      <c r="J23" s="452">
        <f t="shared" si="0"/>
        <v>0</v>
      </c>
      <c r="K23" s="453"/>
    </row>
    <row r="24" spans="2:11" ht="15" customHeight="1">
      <c r="B24" s="174">
        <v>5</v>
      </c>
      <c r="C24" s="280">
        <f>'Request for Quotation'!C15</f>
        <v>0</v>
      </c>
      <c r="D24" s="281">
        <f>'Request for Quotation'!D15</f>
        <v>0</v>
      </c>
      <c r="E24" s="282">
        <f>'Request for Quotation'!E15</f>
        <v>0</v>
      </c>
      <c r="F24" s="39"/>
      <c r="G24" s="39"/>
      <c r="H24" s="144"/>
      <c r="I24" s="185"/>
      <c r="J24" s="452">
        <f t="shared" si="0"/>
        <v>0</v>
      </c>
      <c r="K24" s="453"/>
    </row>
    <row r="25" spans="2:11" ht="15" customHeight="1">
      <c r="B25" s="174">
        <v>6</v>
      </c>
      <c r="C25" s="280">
        <f>'Request for Quotation'!C16</f>
        <v>0</v>
      </c>
      <c r="D25" s="281">
        <f>'Request for Quotation'!D16</f>
        <v>0</v>
      </c>
      <c r="E25" s="282">
        <f>'Request for Quotation'!E16</f>
        <v>0</v>
      </c>
      <c r="F25" s="39"/>
      <c r="G25" s="39"/>
      <c r="H25" s="144"/>
      <c r="I25" s="185"/>
      <c r="J25" s="452">
        <f t="shared" si="0"/>
        <v>0</v>
      </c>
      <c r="K25" s="453"/>
    </row>
    <row r="26" spans="2:11" ht="15" customHeight="1">
      <c r="B26" s="174">
        <v>7</v>
      </c>
      <c r="C26" s="280">
        <f>'Request for Quotation'!C17</f>
        <v>5</v>
      </c>
      <c r="D26" s="281" t="str">
        <f>'Request for Quotation'!D17</f>
        <v>month</v>
      </c>
      <c r="E26" s="282" t="str">
        <f>'Request for Quotation'!E17</f>
        <v>English language classes: 2 lessons per week for 1 group of 4 people (intermediates)(8 lessons per month)</v>
      </c>
      <c r="F26" s="39"/>
      <c r="G26" s="39"/>
      <c r="H26" s="144"/>
      <c r="I26" s="185"/>
      <c r="J26" s="452">
        <f t="shared" si="0"/>
        <v>0</v>
      </c>
      <c r="K26" s="453"/>
    </row>
    <row r="27" spans="2:11" ht="15" customHeight="1">
      <c r="B27" s="174">
        <v>8</v>
      </c>
      <c r="C27" s="280">
        <f>'Request for Quotation'!C18</f>
        <v>0</v>
      </c>
      <c r="D27" s="281">
        <f>'Request for Quotation'!D18</f>
        <v>0</v>
      </c>
      <c r="E27" s="282">
        <f>'Request for Quotation'!E18</f>
        <v>0</v>
      </c>
      <c r="F27" s="39"/>
      <c r="G27" s="145"/>
      <c r="H27" s="144"/>
      <c r="I27" s="185"/>
      <c r="J27" s="452">
        <f t="shared" si="0"/>
        <v>0</v>
      </c>
      <c r="K27" s="453"/>
    </row>
    <row r="28" spans="2:11" ht="15" customHeight="1">
      <c r="B28" s="174">
        <v>9</v>
      </c>
      <c r="C28" s="280">
        <f>'Request for Quotation'!C19</f>
        <v>0</v>
      </c>
      <c r="D28" s="281">
        <f>'Request for Quotation'!D19</f>
        <v>0</v>
      </c>
      <c r="E28" s="282">
        <f>'Request for Quotation'!E19</f>
        <v>0</v>
      </c>
      <c r="F28" s="39"/>
      <c r="G28" s="39"/>
      <c r="H28" s="144"/>
      <c r="I28" s="185"/>
      <c r="J28" s="452">
        <f t="shared" si="0"/>
        <v>0</v>
      </c>
      <c r="K28" s="453"/>
    </row>
    <row r="29" spans="2:11" ht="15" customHeight="1">
      <c r="B29" s="174">
        <v>10</v>
      </c>
      <c r="C29" s="280">
        <f>'Request for Quotation'!C20</f>
        <v>0</v>
      </c>
      <c r="D29" s="281">
        <f>'Request for Quotation'!D20</f>
        <v>0</v>
      </c>
      <c r="E29" s="282">
        <f>'Request for Quotation'!E20</f>
        <v>0</v>
      </c>
      <c r="F29" s="39"/>
      <c r="G29" s="39"/>
      <c r="H29" s="144"/>
      <c r="I29" s="186"/>
      <c r="J29" s="452">
        <f t="shared" si="0"/>
        <v>0</v>
      </c>
      <c r="K29" s="453"/>
    </row>
    <row r="30" spans="2:11" ht="15" customHeight="1">
      <c r="B30" s="174">
        <v>11</v>
      </c>
      <c r="C30" s="280">
        <f>'Request for Quotation'!C21</f>
        <v>0</v>
      </c>
      <c r="D30" s="281">
        <f>'Request for Quotation'!D21</f>
        <v>0</v>
      </c>
      <c r="E30" s="282">
        <f>'Request for Quotation'!E21</f>
        <v>0</v>
      </c>
      <c r="F30" s="39"/>
      <c r="G30" s="39"/>
      <c r="H30" s="144"/>
      <c r="I30" s="187"/>
      <c r="J30" s="452">
        <f t="shared" si="0"/>
        <v>0</v>
      </c>
      <c r="K30" s="453"/>
    </row>
    <row r="31" spans="2:11" ht="15" customHeight="1">
      <c r="B31" s="174">
        <v>12</v>
      </c>
      <c r="C31" s="280">
        <f>'Request for Quotation'!C22</f>
        <v>0</v>
      </c>
      <c r="D31" s="281">
        <f>'Request for Quotation'!D22</f>
        <v>0</v>
      </c>
      <c r="E31" s="282">
        <f>'Request for Quotation'!E22</f>
        <v>0</v>
      </c>
      <c r="F31" s="39"/>
      <c r="G31" s="39"/>
      <c r="H31" s="144"/>
      <c r="I31" s="188"/>
      <c r="J31" s="452">
        <f t="shared" si="0"/>
        <v>0</v>
      </c>
      <c r="K31" s="453"/>
    </row>
    <row r="32" spans="2:14" ht="15" customHeight="1">
      <c r="B32" s="174">
        <v>13</v>
      </c>
      <c r="C32" s="280">
        <f>'Request for Quotation'!C23</f>
        <v>0</v>
      </c>
      <c r="D32" s="281">
        <f>'Request for Quotation'!D23</f>
        <v>0</v>
      </c>
      <c r="E32" s="282">
        <f>'Request for Quotation'!E23</f>
        <v>0</v>
      </c>
      <c r="F32" s="39"/>
      <c r="G32" s="39"/>
      <c r="H32" s="144"/>
      <c r="I32" s="188"/>
      <c r="J32" s="452">
        <f t="shared" si="0"/>
        <v>0</v>
      </c>
      <c r="K32" s="453"/>
      <c r="M32" s="126"/>
      <c r="N32" s="126"/>
    </row>
    <row r="33" spans="2:11" ht="15" customHeight="1">
      <c r="B33" s="174">
        <v>14</v>
      </c>
      <c r="C33" s="280">
        <f>'Request for Quotation'!C24</f>
        <v>0</v>
      </c>
      <c r="D33" s="281">
        <f>'Request for Quotation'!D24</f>
        <v>0</v>
      </c>
      <c r="E33" s="282">
        <f>'Request for Quotation'!E24</f>
        <v>0</v>
      </c>
      <c r="F33" s="39"/>
      <c r="G33" s="39"/>
      <c r="H33" s="144"/>
      <c r="I33" s="188"/>
      <c r="J33" s="452">
        <f t="shared" si="0"/>
        <v>0</v>
      </c>
      <c r="K33" s="453"/>
    </row>
    <row r="34" spans="2:11" ht="15" customHeight="1">
      <c r="B34" s="204">
        <v>15</v>
      </c>
      <c r="C34" s="283">
        <f>'Request for Quotation'!C25</f>
        <v>0</v>
      </c>
      <c r="D34" s="284">
        <f>'Request for Quotation'!D25</f>
        <v>0</v>
      </c>
      <c r="E34" s="285">
        <f>'Request for Quotation'!E25</f>
        <v>0</v>
      </c>
      <c r="F34" s="40"/>
      <c r="G34" s="40"/>
      <c r="H34" s="205"/>
      <c r="I34" s="206"/>
      <c r="J34" s="452">
        <f t="shared" si="0"/>
        <v>0</v>
      </c>
      <c r="K34" s="453"/>
    </row>
    <row r="35" spans="2:11" ht="15" customHeight="1">
      <c r="B35" s="204">
        <v>16</v>
      </c>
      <c r="C35" s="283">
        <f>'Request for Quotation'!C26</f>
        <v>0</v>
      </c>
      <c r="D35" s="284">
        <f>'Request for Quotation'!D26</f>
        <v>0</v>
      </c>
      <c r="E35" s="285">
        <f>'Request for Quotation'!E26</f>
        <v>0</v>
      </c>
      <c r="F35" s="40"/>
      <c r="G35" s="40"/>
      <c r="H35" s="205"/>
      <c r="I35" s="206"/>
      <c r="J35" s="452">
        <f t="shared" si="0"/>
        <v>0</v>
      </c>
      <c r="K35" s="453"/>
    </row>
    <row r="36" spans="2:11" ht="15" customHeight="1">
      <c r="B36" s="204">
        <v>17</v>
      </c>
      <c r="C36" s="283">
        <f>'Request for Quotation'!C27</f>
        <v>0</v>
      </c>
      <c r="D36" s="284">
        <f>'Request for Quotation'!D27</f>
        <v>0</v>
      </c>
      <c r="E36" s="285">
        <f>'Request for Quotation'!E27</f>
        <v>0</v>
      </c>
      <c r="F36" s="40"/>
      <c r="G36" s="40"/>
      <c r="H36" s="205"/>
      <c r="I36" s="206"/>
      <c r="J36" s="452">
        <f t="shared" si="0"/>
        <v>0</v>
      </c>
      <c r="K36" s="453"/>
    </row>
    <row r="37" spans="2:11" ht="15" customHeight="1">
      <c r="B37" s="204">
        <v>18</v>
      </c>
      <c r="C37" s="283">
        <f>'Request for Quotation'!C28</f>
        <v>0</v>
      </c>
      <c r="D37" s="284">
        <f>'Request for Quotation'!D28</f>
        <v>0</v>
      </c>
      <c r="E37" s="285">
        <f>'Request for Quotation'!E28</f>
        <v>0</v>
      </c>
      <c r="F37" s="40"/>
      <c r="G37" s="40"/>
      <c r="H37" s="205"/>
      <c r="I37" s="206"/>
      <c r="J37" s="452">
        <f t="shared" si="0"/>
        <v>0</v>
      </c>
      <c r="K37" s="453"/>
    </row>
    <row r="38" spans="2:11" ht="15" customHeight="1">
      <c r="B38" s="204">
        <v>19</v>
      </c>
      <c r="C38" s="283">
        <f>'Request for Quotation'!C29</f>
        <v>0</v>
      </c>
      <c r="D38" s="284">
        <f>'Request for Quotation'!D29</f>
        <v>0</v>
      </c>
      <c r="E38" s="285">
        <f>'Request for Quotation'!E29</f>
        <v>0</v>
      </c>
      <c r="F38" s="40"/>
      <c r="G38" s="40"/>
      <c r="H38" s="205"/>
      <c r="I38" s="206"/>
      <c r="J38" s="452">
        <f t="shared" si="0"/>
        <v>0</v>
      </c>
      <c r="K38" s="453"/>
    </row>
    <row r="39" spans="2:11" ht="15" customHeight="1">
      <c r="B39" s="175">
        <v>20</v>
      </c>
      <c r="C39" s="286">
        <f>'Request for Quotation'!C30</f>
        <v>0</v>
      </c>
      <c r="D39" s="287">
        <f>'Request for Quotation'!D30</f>
        <v>0</v>
      </c>
      <c r="E39" s="288">
        <f>'Request for Quotation'!E30</f>
        <v>0</v>
      </c>
      <c r="F39" s="40"/>
      <c r="G39" s="40"/>
      <c r="H39" s="146"/>
      <c r="I39" s="189"/>
      <c r="J39" s="459">
        <f t="shared" si="0"/>
        <v>0</v>
      </c>
      <c r="K39" s="460"/>
    </row>
    <row r="40" spans="2:11" ht="15">
      <c r="B40" s="176" t="s">
        <v>50</v>
      </c>
      <c r="C40" s="36"/>
      <c r="D40" s="45"/>
      <c r="E40" s="463">
        <f>IF('Request for Quotation'!I34&gt;"",'Request for Quotation'!I34,"")</f>
      </c>
      <c r="F40" s="464"/>
      <c r="G40" s="465"/>
      <c r="H40" s="27"/>
      <c r="I40" s="46" t="s">
        <v>51</v>
      </c>
      <c r="J40" s="469">
        <f>SUM(J20:K39)</f>
        <v>0</v>
      </c>
      <c r="K40" s="470"/>
    </row>
    <row r="41" spans="2:11" ht="15.75">
      <c r="B41" s="127"/>
      <c r="C41" s="42"/>
      <c r="D41" s="43"/>
      <c r="E41" s="466"/>
      <c r="F41" s="467"/>
      <c r="G41" s="468"/>
      <c r="H41" s="27"/>
      <c r="I41" s="46" t="s">
        <v>52</v>
      </c>
      <c r="J41" s="445">
        <v>0</v>
      </c>
      <c r="K41" s="446"/>
    </row>
    <row r="42" spans="2:11" ht="15.75">
      <c r="B42" s="177" t="s">
        <v>53</v>
      </c>
      <c r="C42" s="178"/>
      <c r="D42" s="179"/>
      <c r="E42" s="44"/>
      <c r="F42" s="44"/>
      <c r="G42" s="44"/>
      <c r="H42" s="27"/>
      <c r="I42" s="46" t="s">
        <v>54</v>
      </c>
      <c r="J42" s="445" t="s">
        <v>114</v>
      </c>
      <c r="K42" s="446"/>
    </row>
    <row r="43" spans="2:12" ht="15">
      <c r="B43" s="128"/>
      <c r="C43" s="36"/>
      <c r="D43" s="45"/>
      <c r="E43" s="45"/>
      <c r="F43" s="45"/>
      <c r="G43" s="45"/>
      <c r="H43" s="27"/>
      <c r="I43" s="46" t="s">
        <v>55</v>
      </c>
      <c r="J43" s="445" t="s">
        <v>114</v>
      </c>
      <c r="K43" s="446"/>
      <c r="L43" s="129">
        <f>SUM(J41:K43)</f>
        <v>0</v>
      </c>
    </row>
    <row r="44" spans="2:11" ht="15">
      <c r="B44" s="451" t="s">
        <v>56</v>
      </c>
      <c r="C44" s="448"/>
      <c r="D44" s="448"/>
      <c r="E44" s="47"/>
      <c r="F44" s="48"/>
      <c r="G44" s="45"/>
      <c r="H44" s="49" t="s">
        <v>57</v>
      </c>
      <c r="I44" s="50" t="e">
        <f>H15</f>
        <v>#REF!</v>
      </c>
      <c r="J44" s="471">
        <f>SUM(J40:K43)</f>
        <v>0</v>
      </c>
      <c r="K44" s="472"/>
    </row>
    <row r="45" spans="2:11" ht="12" customHeight="1">
      <c r="B45" s="128"/>
      <c r="C45" s="130"/>
      <c r="D45" s="23"/>
      <c r="E45" s="303"/>
      <c r="F45" s="58"/>
      <c r="G45" s="58"/>
      <c r="H45" s="475" t="s">
        <v>58</v>
      </c>
      <c r="I45" s="475"/>
      <c r="J45" s="475"/>
      <c r="K45" s="476"/>
    </row>
    <row r="46" spans="2:11" ht="15">
      <c r="B46" s="447" t="s">
        <v>4</v>
      </c>
      <c r="C46" s="448"/>
      <c r="D46" s="448"/>
      <c r="E46" s="304"/>
      <c r="F46" s="48"/>
      <c r="G46" s="58"/>
      <c r="H46" s="461"/>
      <c r="I46" s="461"/>
      <c r="J46" s="461"/>
      <c r="K46" s="462"/>
    </row>
    <row r="47" spans="2:11" ht="15">
      <c r="B47" s="449" t="s">
        <v>2</v>
      </c>
      <c r="C47" s="450"/>
      <c r="D47" s="450"/>
      <c r="E47" s="269"/>
      <c r="F47" s="131"/>
      <c r="G47" s="58"/>
      <c r="H47" s="51" t="s">
        <v>4</v>
      </c>
      <c r="I47" s="473"/>
      <c r="J47" s="473"/>
      <c r="K47" s="474"/>
    </row>
    <row r="48" spans="2:11" ht="15">
      <c r="B48" s="128"/>
      <c r="C48" s="52"/>
      <c r="D48" s="53"/>
      <c r="E48" s="305"/>
      <c r="F48" s="54"/>
      <c r="G48" s="23"/>
      <c r="H48" s="55" t="s">
        <v>59</v>
      </c>
      <c r="I48" s="454"/>
      <c r="J48" s="454"/>
      <c r="K48" s="455"/>
    </row>
    <row r="49" spans="2:11" ht="15">
      <c r="B49" s="289"/>
      <c r="C49" s="290"/>
      <c r="D49" s="290"/>
      <c r="E49" s="133"/>
      <c r="F49" s="290"/>
      <c r="G49" s="23"/>
      <c r="H49" s="56" t="s">
        <v>2</v>
      </c>
      <c r="I49" s="456"/>
      <c r="J49" s="457"/>
      <c r="K49" s="458"/>
    </row>
    <row r="50" spans="2:11" ht="12" customHeight="1">
      <c r="B50" s="487" t="s">
        <v>5</v>
      </c>
      <c r="C50" s="488"/>
      <c r="D50" s="488"/>
      <c r="E50" s="488"/>
      <c r="F50" s="488"/>
      <c r="G50" s="23"/>
      <c r="H50" s="489" t="s">
        <v>60</v>
      </c>
      <c r="I50" s="489"/>
      <c r="J50" s="489"/>
      <c r="K50" s="490"/>
    </row>
    <row r="51" spans="2:11" ht="12" customHeight="1">
      <c r="B51" s="491"/>
      <c r="C51" s="492"/>
      <c r="D51" s="492"/>
      <c r="E51" s="492"/>
      <c r="F51" s="492"/>
      <c r="G51" s="492"/>
      <c r="H51" s="492" t="s">
        <v>112</v>
      </c>
      <c r="I51" s="492"/>
      <c r="J51" s="492"/>
      <c r="K51" s="493"/>
    </row>
    <row r="52" spans="2:14" ht="13.5" customHeight="1">
      <c r="B52" s="478" t="s">
        <v>61</v>
      </c>
      <c r="C52" s="479"/>
      <c r="D52" s="479"/>
      <c r="E52" s="479"/>
      <c r="F52" s="479"/>
      <c r="G52" s="479"/>
      <c r="H52" s="479"/>
      <c r="I52" s="479"/>
      <c r="J52" s="479"/>
      <c r="K52" s="480"/>
      <c r="N52" s="132"/>
    </row>
    <row r="53" spans="2:11" ht="15">
      <c r="B53" s="481" t="s">
        <v>62</v>
      </c>
      <c r="C53" s="482"/>
      <c r="D53" s="482"/>
      <c r="E53" s="482"/>
      <c r="F53" s="482"/>
      <c r="G53" s="482"/>
      <c r="H53" s="482"/>
      <c r="I53" s="482"/>
      <c r="J53" s="482"/>
      <c r="K53" s="483"/>
    </row>
    <row r="54" spans="2:11" ht="15">
      <c r="B54" s="484" t="s">
        <v>63</v>
      </c>
      <c r="C54" s="485"/>
      <c r="D54" s="485"/>
      <c r="E54" s="485"/>
      <c r="F54" s="485"/>
      <c r="G54" s="485"/>
      <c r="H54" s="485"/>
      <c r="I54" s="485"/>
      <c r="J54" s="485"/>
      <c r="K54" s="486"/>
    </row>
    <row r="55" spans="2:11" ht="15">
      <c r="B55" s="477" t="e">
        <f>#REF!</f>
        <v>#REF!</v>
      </c>
      <c r="C55" s="477"/>
      <c r="D55" s="477"/>
      <c r="E55" s="477"/>
      <c r="F55" s="477"/>
      <c r="G55" s="477"/>
      <c r="H55" s="477"/>
      <c r="I55" s="477"/>
      <c r="J55" s="477"/>
      <c r="K55" s="477"/>
    </row>
    <row r="58" spans="2:11" ht="15">
      <c r="B58" s="532"/>
      <c r="C58" s="532"/>
      <c r="D58" s="532"/>
      <c r="E58" s="532"/>
      <c r="F58" s="532"/>
      <c r="G58" s="532"/>
      <c r="H58" s="532"/>
      <c r="I58" s="532"/>
      <c r="J58" s="532"/>
      <c r="K58" s="532"/>
    </row>
    <row r="59" spans="2:11" ht="15">
      <c r="B59" s="533"/>
      <c r="C59" s="533"/>
      <c r="D59" s="533"/>
      <c r="E59" s="533"/>
      <c r="F59" s="533"/>
      <c r="G59" s="533"/>
      <c r="H59" s="533"/>
      <c r="I59" s="533"/>
      <c r="J59" s="533"/>
      <c r="K59" s="533"/>
    </row>
    <row r="60" spans="2:11" ht="15">
      <c r="B60" s="534"/>
      <c r="C60" s="534"/>
      <c r="D60" s="534"/>
      <c r="E60" s="534"/>
      <c r="F60" s="534"/>
      <c r="G60" s="534"/>
      <c r="H60" s="534"/>
      <c r="I60" s="534"/>
      <c r="J60" s="534"/>
      <c r="K60" s="534"/>
    </row>
    <row r="61" spans="2:11" ht="15">
      <c r="B61" s="291"/>
      <c r="C61" s="291"/>
      <c r="D61" s="291"/>
      <c r="E61" s="291"/>
      <c r="F61" s="291"/>
      <c r="G61" s="291"/>
      <c r="H61" s="291"/>
      <c r="I61" s="291"/>
      <c r="J61" s="291"/>
      <c r="K61" s="291"/>
    </row>
    <row r="62" spans="2:11" ht="15">
      <c r="B62" s="531"/>
      <c r="C62" s="531"/>
      <c r="D62" s="531"/>
      <c r="E62" s="531"/>
      <c r="F62" s="531"/>
      <c r="G62" s="531"/>
      <c r="H62" s="531"/>
      <c r="I62" s="531"/>
      <c r="J62" s="531"/>
      <c r="K62" s="531"/>
    </row>
    <row r="63" spans="2:11" ht="15">
      <c r="B63" s="531"/>
      <c r="C63" s="531"/>
      <c r="D63" s="531"/>
      <c r="E63" s="531"/>
      <c r="F63" s="531"/>
      <c r="G63" s="531"/>
      <c r="H63" s="531"/>
      <c r="I63" s="531"/>
      <c r="J63" s="531"/>
      <c r="K63" s="531"/>
    </row>
    <row r="64" spans="2:11" ht="15">
      <c r="B64" s="531"/>
      <c r="C64" s="531"/>
      <c r="D64" s="531"/>
      <c r="E64" s="531"/>
      <c r="F64" s="531"/>
      <c r="G64" s="531"/>
      <c r="H64" s="531"/>
      <c r="I64" s="531"/>
      <c r="J64" s="531"/>
      <c r="K64" s="531"/>
    </row>
    <row r="65" spans="2:11" ht="15">
      <c r="B65" s="531"/>
      <c r="C65" s="531"/>
      <c r="D65" s="531"/>
      <c r="E65" s="531"/>
      <c r="F65" s="531"/>
      <c r="G65" s="531"/>
      <c r="H65" s="531"/>
      <c r="I65" s="531"/>
      <c r="J65" s="531"/>
      <c r="K65" s="531"/>
    </row>
    <row r="66" spans="2:11" ht="15">
      <c r="B66" s="542"/>
      <c r="C66" s="542"/>
      <c r="D66" s="542"/>
      <c r="E66" s="542"/>
      <c r="F66" s="542"/>
      <c r="G66" s="542"/>
      <c r="H66" s="542"/>
      <c r="I66" s="542"/>
      <c r="J66" s="542"/>
      <c r="K66" s="542"/>
    </row>
    <row r="67" spans="2:11" ht="15">
      <c r="B67" s="531"/>
      <c r="C67" s="531"/>
      <c r="D67" s="531"/>
      <c r="E67" s="531"/>
      <c r="F67" s="531"/>
      <c r="G67" s="531"/>
      <c r="H67" s="531"/>
      <c r="I67" s="531"/>
      <c r="J67" s="531"/>
      <c r="K67" s="531"/>
    </row>
    <row r="68" spans="2:11" ht="15">
      <c r="B68" s="292"/>
      <c r="C68" s="291"/>
      <c r="D68" s="291"/>
      <c r="E68" s="291"/>
      <c r="F68" s="291"/>
      <c r="G68" s="291"/>
      <c r="H68" s="291"/>
      <c r="I68" s="291"/>
      <c r="J68" s="291"/>
      <c r="K68" s="291"/>
    </row>
    <row r="69" spans="2:11" ht="15">
      <c r="B69" s="293"/>
      <c r="C69" s="291"/>
      <c r="D69" s="291"/>
      <c r="E69" s="291"/>
      <c r="F69" s="291"/>
      <c r="G69" s="291"/>
      <c r="H69" s="291"/>
      <c r="I69" s="291"/>
      <c r="J69" s="291"/>
      <c r="K69" s="291"/>
    </row>
    <row r="70" spans="2:11" ht="15">
      <c r="B70" s="531"/>
      <c r="C70" s="531"/>
      <c r="D70" s="531"/>
      <c r="E70" s="531"/>
      <c r="F70" s="531"/>
      <c r="G70" s="531"/>
      <c r="H70" s="531"/>
      <c r="I70" s="531"/>
      <c r="J70" s="531"/>
      <c r="K70" s="531"/>
    </row>
    <row r="71" spans="2:11" ht="15">
      <c r="B71" s="294"/>
      <c r="C71" s="291"/>
      <c r="D71" s="291"/>
      <c r="E71" s="291"/>
      <c r="F71" s="291"/>
      <c r="G71" s="291"/>
      <c r="H71" s="291"/>
      <c r="I71" s="291"/>
      <c r="J71" s="291"/>
      <c r="K71" s="291"/>
    </row>
    <row r="72" spans="2:11" ht="15">
      <c r="B72" s="291"/>
      <c r="C72" s="291"/>
      <c r="D72" s="291"/>
      <c r="E72" s="291"/>
      <c r="F72" s="291"/>
      <c r="G72" s="291"/>
      <c r="H72" s="291"/>
      <c r="I72" s="291"/>
      <c r="J72" s="291"/>
      <c r="K72" s="291"/>
    </row>
    <row r="73" spans="2:11" ht="15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ht="15">
      <c r="B74" s="291"/>
      <c r="C74" s="291"/>
      <c r="D74" s="291"/>
      <c r="E74" s="291"/>
      <c r="F74" s="291"/>
      <c r="G74" s="291"/>
      <c r="H74" s="291"/>
      <c r="I74" s="291"/>
      <c r="J74" s="291"/>
      <c r="K74" s="291"/>
    </row>
    <row r="75" spans="2:11" ht="15">
      <c r="B75" s="534"/>
      <c r="C75" s="534"/>
      <c r="D75" s="534"/>
      <c r="E75" s="534"/>
      <c r="F75" s="534"/>
      <c r="G75" s="534"/>
      <c r="H75" s="534"/>
      <c r="I75" s="534"/>
      <c r="J75" s="534"/>
      <c r="K75" s="534"/>
    </row>
    <row r="76" spans="2:11" ht="15">
      <c r="B76" s="534"/>
      <c r="C76" s="534"/>
      <c r="D76" s="534"/>
      <c r="E76" s="534"/>
      <c r="F76" s="534"/>
      <c r="G76" s="534"/>
      <c r="H76" s="534"/>
      <c r="I76" s="534"/>
      <c r="J76" s="534"/>
      <c r="K76" s="534"/>
    </row>
    <row r="77" spans="2:11" ht="15">
      <c r="B77" s="534"/>
      <c r="C77" s="534"/>
      <c r="D77" s="534"/>
      <c r="E77" s="534"/>
      <c r="F77" s="534"/>
      <c r="G77" s="534"/>
      <c r="H77" s="534"/>
      <c r="I77" s="534"/>
      <c r="J77" s="534"/>
      <c r="K77" s="534"/>
    </row>
    <row r="78" spans="2:11" ht="15">
      <c r="B78" s="534"/>
      <c r="C78" s="534"/>
      <c r="D78" s="534"/>
      <c r="E78" s="534"/>
      <c r="F78" s="534"/>
      <c r="G78" s="534"/>
      <c r="H78" s="534"/>
      <c r="I78" s="534"/>
      <c r="J78" s="534"/>
      <c r="K78" s="534"/>
    </row>
    <row r="79" spans="2:11" ht="15">
      <c r="B79" s="534"/>
      <c r="C79" s="534"/>
      <c r="D79" s="534"/>
      <c r="E79" s="534"/>
      <c r="F79" s="534"/>
      <c r="G79" s="534"/>
      <c r="H79" s="534"/>
      <c r="I79" s="534"/>
      <c r="J79" s="534"/>
      <c r="K79" s="534"/>
    </row>
    <row r="80" spans="2:11" ht="15">
      <c r="B80" s="291"/>
      <c r="C80" s="291"/>
      <c r="D80" s="291"/>
      <c r="E80" s="291"/>
      <c r="F80" s="291"/>
      <c r="G80" s="291"/>
      <c r="H80" s="291"/>
      <c r="I80" s="291"/>
      <c r="J80" s="291"/>
      <c r="K80" s="291"/>
    </row>
    <row r="81" spans="2:11" ht="15">
      <c r="B81" s="291"/>
      <c r="C81" s="291"/>
      <c r="D81" s="291"/>
      <c r="E81" s="291"/>
      <c r="F81" s="291"/>
      <c r="G81" s="291"/>
      <c r="H81" s="291"/>
      <c r="I81" s="291"/>
      <c r="J81" s="291"/>
      <c r="K81" s="291"/>
    </row>
    <row r="82" spans="2:11" ht="15">
      <c r="B82" s="291"/>
      <c r="C82" s="291"/>
      <c r="D82" s="291"/>
      <c r="E82" s="291"/>
      <c r="F82" s="291"/>
      <c r="G82" s="291"/>
      <c r="H82" s="291"/>
      <c r="I82" s="291"/>
      <c r="J82" s="291"/>
      <c r="K82" s="291"/>
    </row>
    <row r="83" spans="2:11" ht="15">
      <c r="B83" s="291"/>
      <c r="C83" s="291"/>
      <c r="D83" s="291"/>
      <c r="E83" s="291"/>
      <c r="F83" s="291"/>
      <c r="G83" s="291"/>
      <c r="H83" s="291"/>
      <c r="I83" s="291"/>
      <c r="J83" s="291"/>
      <c r="K83" s="291"/>
    </row>
    <row r="84" spans="2:11" ht="15">
      <c r="B84" s="291"/>
      <c r="C84" s="291"/>
      <c r="D84" s="291"/>
      <c r="E84" s="291"/>
      <c r="F84" s="291"/>
      <c r="G84" s="291"/>
      <c r="H84" s="291"/>
      <c r="I84" s="291"/>
      <c r="J84" s="291"/>
      <c r="K84" s="291"/>
    </row>
    <row r="85" spans="2:11" ht="15">
      <c r="B85" s="291"/>
      <c r="C85" s="291"/>
      <c r="D85" s="291"/>
      <c r="E85" s="291"/>
      <c r="F85" s="291"/>
      <c r="G85" s="291"/>
      <c r="H85" s="291"/>
      <c r="I85" s="291"/>
      <c r="J85" s="291"/>
      <c r="K85" s="291"/>
    </row>
    <row r="86" spans="2:11" ht="15">
      <c r="B86" s="291"/>
      <c r="C86" s="291"/>
      <c r="D86" s="291"/>
      <c r="E86" s="291"/>
      <c r="F86" s="291"/>
      <c r="G86" s="291"/>
      <c r="H86" s="291"/>
      <c r="I86" s="291"/>
      <c r="J86" s="291"/>
      <c r="K86" s="291"/>
    </row>
    <row r="87" spans="2:11" ht="15">
      <c r="B87" s="291"/>
      <c r="C87" s="291"/>
      <c r="D87" s="291"/>
      <c r="E87" s="291"/>
      <c r="F87" s="291"/>
      <c r="G87" s="291"/>
      <c r="H87" s="291"/>
      <c r="I87" s="291"/>
      <c r="J87" s="291"/>
      <c r="K87" s="291"/>
    </row>
    <row r="88" spans="2:11" ht="15">
      <c r="B88" s="291"/>
      <c r="C88" s="291"/>
      <c r="D88" s="291"/>
      <c r="E88" s="291"/>
      <c r="F88" s="291"/>
      <c r="G88" s="291"/>
      <c r="H88" s="291"/>
      <c r="I88" s="291"/>
      <c r="J88" s="291"/>
      <c r="K88" s="291"/>
    </row>
    <row r="89" spans="2:11" ht="15">
      <c r="B89" s="291"/>
      <c r="C89" s="291"/>
      <c r="D89" s="291"/>
      <c r="E89" s="291"/>
      <c r="F89" s="291"/>
      <c r="G89" s="291"/>
      <c r="H89" s="291"/>
      <c r="I89" s="291"/>
      <c r="J89" s="291"/>
      <c r="K89" s="291"/>
    </row>
    <row r="90" spans="2:11" ht="15">
      <c r="B90" s="291"/>
      <c r="C90" s="291"/>
      <c r="D90" s="291"/>
      <c r="E90" s="291"/>
      <c r="F90" s="291"/>
      <c r="G90" s="291"/>
      <c r="H90" s="291"/>
      <c r="I90" s="291"/>
      <c r="J90" s="291"/>
      <c r="K90" s="291"/>
    </row>
    <row r="91" spans="2:11" ht="15">
      <c r="B91" s="291"/>
      <c r="C91" s="291"/>
      <c r="D91" s="291"/>
      <c r="E91" s="291"/>
      <c r="F91" s="291"/>
      <c r="G91" s="291"/>
      <c r="H91" s="291"/>
      <c r="I91" s="291"/>
      <c r="J91" s="291"/>
      <c r="K91" s="291"/>
    </row>
    <row r="92" spans="2:11" ht="15">
      <c r="B92" s="291"/>
      <c r="C92" s="291"/>
      <c r="D92" s="291"/>
      <c r="E92" s="291"/>
      <c r="F92" s="291"/>
      <c r="G92" s="291"/>
      <c r="H92" s="291"/>
      <c r="I92" s="291"/>
      <c r="J92" s="291"/>
      <c r="K92" s="291"/>
    </row>
    <row r="93" spans="2:11" ht="15">
      <c r="B93" s="291"/>
      <c r="C93" s="291"/>
      <c r="D93" s="291"/>
      <c r="E93" s="291"/>
      <c r="F93" s="291"/>
      <c r="G93" s="291"/>
      <c r="H93" s="291"/>
      <c r="I93" s="291"/>
      <c r="J93" s="291"/>
      <c r="K93" s="291"/>
    </row>
    <row r="94" spans="2:11" ht="15">
      <c r="B94" s="291"/>
      <c r="C94" s="291"/>
      <c r="D94" s="291"/>
      <c r="E94" s="291"/>
      <c r="F94" s="291"/>
      <c r="G94" s="291"/>
      <c r="H94" s="291"/>
      <c r="I94" s="291"/>
      <c r="J94" s="291"/>
      <c r="K94" s="291"/>
    </row>
    <row r="95" spans="2:11" ht="15">
      <c r="B95" s="291"/>
      <c r="C95" s="291"/>
      <c r="D95" s="291"/>
      <c r="E95" s="291"/>
      <c r="F95" s="291"/>
      <c r="G95" s="291"/>
      <c r="H95" s="291"/>
      <c r="I95" s="291"/>
      <c r="J95" s="291"/>
      <c r="K95" s="291"/>
    </row>
    <row r="96" spans="2:11" ht="15">
      <c r="B96" s="291"/>
      <c r="C96" s="291"/>
      <c r="D96" s="291"/>
      <c r="E96" s="291"/>
      <c r="F96" s="291"/>
      <c r="G96" s="291"/>
      <c r="H96" s="291"/>
      <c r="I96" s="291"/>
      <c r="J96" s="291"/>
      <c r="K96" s="291"/>
    </row>
  </sheetData>
  <sheetProtection formatCells="0"/>
  <mergeCells count="75">
    <mergeCell ref="B78:K78"/>
    <mergeCell ref="B79:K79"/>
    <mergeCell ref="B62:K62"/>
    <mergeCell ref="B63:K63"/>
    <mergeCell ref="B64:K64"/>
    <mergeCell ref="B75:K75"/>
    <mergeCell ref="B76:K76"/>
    <mergeCell ref="B77:K77"/>
    <mergeCell ref="B70:K70"/>
    <mergeCell ref="B66:K66"/>
    <mergeCell ref="B67:K67"/>
    <mergeCell ref="B58:K58"/>
    <mergeCell ref="B59:K59"/>
    <mergeCell ref="B60:K60"/>
    <mergeCell ref="B65:K65"/>
    <mergeCell ref="B1:K1"/>
    <mergeCell ref="J2:K2"/>
    <mergeCell ref="D4:E4"/>
    <mergeCell ref="H8:K8"/>
    <mergeCell ref="H6:K6"/>
    <mergeCell ref="J20:K20"/>
    <mergeCell ref="J21:K21"/>
    <mergeCell ref="H7:K7"/>
    <mergeCell ref="H9:K9"/>
    <mergeCell ref="D11:E11"/>
    <mergeCell ref="B5:E5"/>
    <mergeCell ref="B6:E6"/>
    <mergeCell ref="I11:K11"/>
    <mergeCell ref="G17:K17"/>
    <mergeCell ref="J22:K22"/>
    <mergeCell ref="J23:K23"/>
    <mergeCell ref="J24:K24"/>
    <mergeCell ref="H5:K5"/>
    <mergeCell ref="G12:K13"/>
    <mergeCell ref="H16:K16"/>
    <mergeCell ref="E19:H19"/>
    <mergeCell ref="J19:K19"/>
    <mergeCell ref="B12:E12"/>
    <mergeCell ref="B13:E13"/>
    <mergeCell ref="J32:K32"/>
    <mergeCell ref="J33:K33"/>
    <mergeCell ref="J31:K31"/>
    <mergeCell ref="J25:K25"/>
    <mergeCell ref="J30:K30"/>
    <mergeCell ref="J26:K26"/>
    <mergeCell ref="J27:K27"/>
    <mergeCell ref="J28:K28"/>
    <mergeCell ref="J29:K29"/>
    <mergeCell ref="B55:K55"/>
    <mergeCell ref="B52:K52"/>
    <mergeCell ref="B53:K53"/>
    <mergeCell ref="B54:K54"/>
    <mergeCell ref="B50:F50"/>
    <mergeCell ref="H50:K50"/>
    <mergeCell ref="B51:K51"/>
    <mergeCell ref="I48:K48"/>
    <mergeCell ref="I49:K49"/>
    <mergeCell ref="J39:K39"/>
    <mergeCell ref="H46:K46"/>
    <mergeCell ref="E40:G41"/>
    <mergeCell ref="J40:K40"/>
    <mergeCell ref="J41:K41"/>
    <mergeCell ref="J44:K44"/>
    <mergeCell ref="I47:K47"/>
    <mergeCell ref="H45:K45"/>
    <mergeCell ref="J42:K42"/>
    <mergeCell ref="J43:K43"/>
    <mergeCell ref="B46:D46"/>
    <mergeCell ref="B47:D47"/>
    <mergeCell ref="B44:D44"/>
    <mergeCell ref="J34:K34"/>
    <mergeCell ref="J35:K35"/>
    <mergeCell ref="J36:K36"/>
    <mergeCell ref="J37:K37"/>
    <mergeCell ref="J38:K38"/>
  </mergeCells>
  <dataValidations count="1">
    <dataValidation type="date" operator="greaterThan" showErrorMessage="1" promptTitle="Validation Error" prompt="Please enter a valid date" errorTitle="Validation Error" error="Please enter a valid date" sqref="J2:K2">
      <formula1>25569</formula1>
    </dataValidation>
  </dataValidations>
  <printOptions horizontalCentered="1"/>
  <pageMargins left="0" right="0" top="1.25" bottom="0" header="0" footer="0"/>
  <pageSetup fitToHeight="1" fitToWidth="1" horizontalDpi="600" verticalDpi="600" orientation="portrait" paperSize="9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E_GRN2">
    <pageSetUpPr fitToPage="1"/>
  </sheetPr>
  <dimension ref="B1:U70"/>
  <sheetViews>
    <sheetView zoomScale="95" zoomScaleNormal="95" zoomScalePageLayoutView="0" workbookViewId="0" topLeftCell="A1">
      <selection activeCell="J16" sqref="J16"/>
    </sheetView>
  </sheetViews>
  <sheetFormatPr defaultColWidth="8.6640625" defaultRowHeight="15"/>
  <cols>
    <col min="1" max="1" width="7.5546875" style="100" customWidth="1"/>
    <col min="2" max="2" width="3.88671875" style="110" customWidth="1"/>
    <col min="3" max="3" width="6.6640625" style="110" customWidth="1"/>
    <col min="4" max="4" width="5.3359375" style="110" customWidth="1"/>
    <col min="5" max="5" width="8.6640625" style="110" customWidth="1"/>
    <col min="6" max="6" width="9.4453125" style="110" customWidth="1"/>
    <col min="7" max="7" width="2.6640625" style="110" customWidth="1"/>
    <col min="8" max="8" width="14.4453125" style="110" customWidth="1"/>
    <col min="9" max="9" width="7.10546875" style="110" customWidth="1"/>
    <col min="10" max="10" width="7.88671875" style="110" customWidth="1"/>
    <col min="11" max="11" width="11.99609375" style="110" customWidth="1"/>
    <col min="12" max="12" width="4.5546875" style="110" customWidth="1"/>
    <col min="13" max="13" width="6.88671875" style="110" customWidth="1"/>
    <col min="14" max="14" width="3.6640625" style="41" customWidth="1"/>
    <col min="15" max="21" width="8.6640625" style="41" customWidth="1"/>
    <col min="22" max="103" width="8.6640625" style="134" customWidth="1"/>
    <col min="104" max="119" width="8.6640625" style="100" customWidth="1"/>
    <col min="120" max="16384" width="8.6640625" style="41" customWidth="1"/>
  </cols>
  <sheetData>
    <row r="1" spans="2:21" ht="25.5" customHeight="1">
      <c r="B1" s="594" t="s">
        <v>66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29">
        <v>1</v>
      </c>
      <c r="O1" s="149"/>
      <c r="P1" s="100"/>
      <c r="Q1" s="100"/>
      <c r="R1" s="100"/>
      <c r="S1" s="100"/>
      <c r="T1" s="100"/>
      <c r="U1" s="100"/>
    </row>
    <row r="2" spans="2:21" ht="15" customHeight="1">
      <c r="B2" s="12"/>
      <c r="C2" s="12"/>
      <c r="D2" s="12"/>
      <c r="E2" s="23"/>
      <c r="F2" s="23"/>
      <c r="G2" s="23"/>
      <c r="H2" s="23"/>
      <c r="I2" s="23"/>
      <c r="J2" s="23"/>
      <c r="K2" s="23"/>
      <c r="L2" s="57"/>
      <c r="M2" s="212"/>
      <c r="N2" s="149"/>
      <c r="O2" s="149"/>
      <c r="P2" s="100"/>
      <c r="Q2" s="100"/>
      <c r="R2" s="100"/>
      <c r="S2" s="100"/>
      <c r="T2" s="100"/>
      <c r="U2" s="100"/>
    </row>
    <row r="3" spans="2:21" ht="15" customHeight="1">
      <c r="B3" s="207" t="s">
        <v>6</v>
      </c>
      <c r="C3" s="148"/>
      <c r="D3" s="208"/>
      <c r="E3" s="12"/>
      <c r="F3" s="12"/>
      <c r="G3" s="12"/>
      <c r="H3" s="60"/>
      <c r="I3" s="60"/>
      <c r="J3" s="60"/>
      <c r="K3" s="210" t="s">
        <v>2</v>
      </c>
      <c r="L3" s="596"/>
      <c r="M3" s="597"/>
      <c r="N3" s="104"/>
      <c r="O3" s="100"/>
      <c r="P3" s="100"/>
      <c r="Q3" s="100"/>
      <c r="R3" s="100"/>
      <c r="S3" s="100"/>
      <c r="T3" s="100"/>
      <c r="U3" s="100"/>
    </row>
    <row r="4" spans="2:21" ht="6.75" customHeight="1">
      <c r="B4" s="213"/>
      <c r="C4" s="12"/>
      <c r="D4" s="214"/>
      <c r="E4" s="12"/>
      <c r="F4" s="23"/>
      <c r="G4" s="23"/>
      <c r="H4" s="61"/>
      <c r="I4" s="61"/>
      <c r="J4" s="61"/>
      <c r="K4" s="211"/>
      <c r="L4" s="598"/>
      <c r="M4" s="599"/>
      <c r="N4" s="100"/>
      <c r="O4" s="62"/>
      <c r="P4" s="62"/>
      <c r="Q4" s="100"/>
      <c r="R4" s="100"/>
      <c r="S4" s="100"/>
      <c r="T4" s="100"/>
      <c r="U4" s="100"/>
    </row>
    <row r="5" spans="2:21" ht="15" customHeight="1">
      <c r="B5" s="342" t="s">
        <v>25</v>
      </c>
      <c r="C5" s="343"/>
      <c r="D5" s="602" t="str">
        <f>'Purchase Order'!B12</f>
        <v>15, Azhibek Baatyra Street</v>
      </c>
      <c r="E5" s="603"/>
      <c r="F5" s="603"/>
      <c r="G5" s="603"/>
      <c r="H5" s="603"/>
      <c r="I5" s="604" t="s">
        <v>70</v>
      </c>
      <c r="J5" s="605"/>
      <c r="K5" s="605"/>
      <c r="L5" s="605"/>
      <c r="M5" s="606"/>
      <c r="N5" s="100"/>
      <c r="O5" s="63" t="s">
        <v>67</v>
      </c>
      <c r="P5" s="64"/>
      <c r="Q5" s="100"/>
      <c r="R5" s="100"/>
      <c r="S5" s="100"/>
      <c r="T5" s="100"/>
      <c r="U5" s="100"/>
    </row>
    <row r="6" spans="2:21" ht="15" customHeight="1">
      <c r="B6" s="600"/>
      <c r="C6" s="601"/>
      <c r="D6" s="607" t="str">
        <f>'Purchase Order'!B13</f>
        <v>Bishkek, Kyrgyzstan</v>
      </c>
      <c r="E6" s="608"/>
      <c r="F6" s="608"/>
      <c r="G6" s="608"/>
      <c r="H6" s="609"/>
      <c r="I6" s="220">
        <f>IF(ISBLANK(L6),"","x")</f>
      </c>
      <c r="J6" s="68" t="s">
        <v>72</v>
      </c>
      <c r="K6" s="68"/>
      <c r="L6" s="588"/>
      <c r="M6" s="591"/>
      <c r="N6" s="100"/>
      <c r="O6" s="100"/>
      <c r="P6" s="100"/>
      <c r="Q6" s="100"/>
      <c r="R6" s="100"/>
      <c r="S6" s="100"/>
      <c r="T6" s="100"/>
      <c r="U6" s="100"/>
    </row>
    <row r="7" spans="2:21" ht="15" customHeight="1">
      <c r="B7" s="65" t="s">
        <v>68</v>
      </c>
      <c r="C7" s="23"/>
      <c r="D7" s="23"/>
      <c r="E7" s="23"/>
      <c r="F7" s="66"/>
      <c r="G7" s="610" t="s">
        <v>69</v>
      </c>
      <c r="H7" s="610"/>
      <c r="I7" s="221">
        <f>IF(ISBLANK(L7),"","x")</f>
      </c>
      <c r="J7" s="68" t="s">
        <v>74</v>
      </c>
      <c r="K7" s="68"/>
      <c r="L7" s="588"/>
      <c r="M7" s="591"/>
      <c r="N7" s="100"/>
      <c r="O7" s="62"/>
      <c r="P7" s="62"/>
      <c r="Q7" s="100"/>
      <c r="R7" s="100"/>
      <c r="S7" s="100"/>
      <c r="T7" s="100"/>
      <c r="U7" s="100"/>
    </row>
    <row r="8" spans="2:21" ht="15" customHeight="1">
      <c r="B8" s="67" t="s">
        <v>3</v>
      </c>
      <c r="C8" s="23"/>
      <c r="D8" s="611" t="e">
        <f>'Purchase Order'!H5</f>
        <v>#REF!</v>
      </c>
      <c r="E8" s="611"/>
      <c r="F8" s="612"/>
      <c r="G8" s="270"/>
      <c r="H8" s="69" t="s">
        <v>71</v>
      </c>
      <c r="I8" s="230">
        <f>IF(ISBLANK(L8),"","x")</f>
      </c>
      <c r="J8" s="68" t="s">
        <v>76</v>
      </c>
      <c r="K8" s="68"/>
      <c r="L8" s="588"/>
      <c r="M8" s="591"/>
      <c r="N8" s="100"/>
      <c r="O8" s="62"/>
      <c r="P8" s="62"/>
      <c r="Q8" s="100"/>
      <c r="R8" s="100"/>
      <c r="S8" s="100"/>
      <c r="T8" s="100"/>
      <c r="U8" s="100"/>
    </row>
    <row r="9" spans="2:21" ht="15" customHeight="1">
      <c r="B9" s="67" t="s">
        <v>29</v>
      </c>
      <c r="C9" s="23"/>
      <c r="D9" s="231" t="e">
        <f>'Purchase Order'!H6</f>
        <v>#REF!</v>
      </c>
      <c r="E9" s="231"/>
      <c r="F9" s="232"/>
      <c r="G9" s="137"/>
      <c r="H9" s="69" t="s">
        <v>73</v>
      </c>
      <c r="I9" s="221">
        <f>IF(ISBLANK(L9),"","x")</f>
      </c>
      <c r="J9" s="68" t="s">
        <v>77</v>
      </c>
      <c r="K9" s="68"/>
      <c r="L9" s="588"/>
      <c r="M9" s="589"/>
      <c r="N9" s="100"/>
      <c r="O9" s="100"/>
      <c r="P9" s="100"/>
      <c r="Q9" s="100"/>
      <c r="R9" s="100"/>
      <c r="S9" s="100"/>
      <c r="T9" s="100"/>
      <c r="U9" s="100"/>
    </row>
    <row r="10" spans="2:21" ht="15" customHeight="1">
      <c r="B10" s="67"/>
      <c r="C10" s="23"/>
      <c r="D10" s="233" t="e">
        <f>'Purchase Order'!H7</f>
        <v>#REF!</v>
      </c>
      <c r="E10" s="233"/>
      <c r="F10" s="234"/>
      <c r="G10" s="270"/>
      <c r="H10" s="69" t="s">
        <v>75</v>
      </c>
      <c r="I10" s="221">
        <f>IF(ISBLANK(L10),"","x")</f>
      </c>
      <c r="J10" s="590" t="s">
        <v>78</v>
      </c>
      <c r="K10" s="590"/>
      <c r="L10" s="588"/>
      <c r="M10" s="589"/>
      <c r="N10" s="100"/>
      <c r="O10" s="100"/>
      <c r="P10" s="100"/>
      <c r="Q10" s="100"/>
      <c r="R10" s="100"/>
      <c r="S10" s="100"/>
      <c r="T10" s="100"/>
      <c r="U10" s="100"/>
    </row>
    <row r="11" spans="2:21" ht="15">
      <c r="B11" s="67" t="s">
        <v>35</v>
      </c>
      <c r="C11" s="23"/>
      <c r="D11" s="592" t="e">
        <f>'Purchase Order'!H8</f>
        <v>#REF!</v>
      </c>
      <c r="E11" s="592"/>
      <c r="F11" s="593"/>
      <c r="G11" s="70"/>
      <c r="H11" s="215"/>
      <c r="I11" s="235"/>
      <c r="J11" s="222"/>
      <c r="K11" s="222"/>
      <c r="L11" s="222"/>
      <c r="M11" s="222"/>
      <c r="N11" s="100"/>
      <c r="O11" s="100"/>
      <c r="P11" s="100"/>
      <c r="Q11" s="100"/>
      <c r="R11" s="100"/>
      <c r="S11" s="100"/>
      <c r="T11" s="100"/>
      <c r="U11" s="100"/>
    </row>
    <row r="12" spans="2:21" ht="15">
      <c r="B12" s="71" t="s">
        <v>37</v>
      </c>
      <c r="C12" s="72"/>
      <c r="D12" s="575" t="e">
        <f>'Purchase Order'!H9</f>
        <v>#REF!</v>
      </c>
      <c r="E12" s="575"/>
      <c r="F12" s="576"/>
      <c r="G12" s="70"/>
      <c r="H12" s="216"/>
      <c r="I12" s="217"/>
      <c r="J12" s="218"/>
      <c r="K12" s="218"/>
      <c r="L12" s="218"/>
      <c r="M12" s="219"/>
      <c r="N12" s="100"/>
      <c r="O12" s="100"/>
      <c r="P12" s="100"/>
      <c r="Q12" s="100"/>
      <c r="R12" s="100"/>
      <c r="S12" s="100"/>
      <c r="T12" s="100"/>
      <c r="U12" s="100"/>
    </row>
    <row r="13" spans="2:21" ht="20.25" customHeight="1">
      <c r="B13" s="577" t="s">
        <v>118</v>
      </c>
      <c r="C13" s="577"/>
      <c r="D13" s="577"/>
      <c r="E13" s="578" t="e">
        <f>'Purchase Order'!E17</f>
        <v>#REF!</v>
      </c>
      <c r="F13" s="578"/>
      <c r="G13" s="12"/>
      <c r="H13" s="12"/>
      <c r="I13" s="23"/>
      <c r="J13" s="23"/>
      <c r="K13" s="23"/>
      <c r="L13" s="23"/>
      <c r="M13" s="59"/>
      <c r="N13" s="100"/>
      <c r="O13" s="100"/>
      <c r="P13" s="100"/>
      <c r="Q13" s="100"/>
      <c r="R13" s="100"/>
      <c r="S13" s="100"/>
      <c r="T13" s="100"/>
      <c r="U13" s="100"/>
    </row>
    <row r="14" spans="2:21" ht="19.5" customHeight="1">
      <c r="B14" s="579" t="s">
        <v>79</v>
      </c>
      <c r="C14" s="580"/>
      <c r="D14" s="580"/>
      <c r="E14" s="580"/>
      <c r="F14" s="580"/>
      <c r="G14" s="581" t="s">
        <v>80</v>
      </c>
      <c r="H14" s="581"/>
      <c r="I14" s="580" t="s">
        <v>81</v>
      </c>
      <c r="J14" s="580"/>
      <c r="K14" s="580"/>
      <c r="L14" s="580"/>
      <c r="M14" s="582"/>
      <c r="N14" s="100"/>
      <c r="O14" s="100"/>
      <c r="P14" s="100"/>
      <c r="Q14" s="100"/>
      <c r="R14" s="100"/>
      <c r="S14" s="100"/>
      <c r="T14" s="100"/>
      <c r="U14" s="100"/>
    </row>
    <row r="15" spans="2:21" ht="15.75">
      <c r="B15" s="139"/>
      <c r="C15" s="29" t="s">
        <v>82</v>
      </c>
      <c r="D15" s="23"/>
      <c r="E15" s="23"/>
      <c r="F15" s="23"/>
      <c r="G15" s="138"/>
      <c r="H15" s="74" t="s">
        <v>83</v>
      </c>
      <c r="I15" s="271" t="e">
        <f>IF(OR(L15="",M15=""),"","x")</f>
        <v>#REF!</v>
      </c>
      <c r="J15" s="75" t="s">
        <v>84</v>
      </c>
      <c r="K15" s="76"/>
      <c r="L15" s="236" t="e">
        <f>IF('Purchase Order'!J3&gt;"",'Purchase Order'!J3,"")</f>
        <v>#REF!</v>
      </c>
      <c r="M15" s="325" t="e">
        <f>IF('Purchase Order'!K3&gt;0,'Purchase Order'!K3,"")</f>
        <v>#REF!</v>
      </c>
      <c r="N15" s="100"/>
      <c r="O15" s="100"/>
      <c r="P15" s="100"/>
      <c r="Q15" s="100"/>
      <c r="R15" s="100"/>
      <c r="S15" s="100"/>
      <c r="T15" s="100"/>
      <c r="U15" s="100"/>
    </row>
    <row r="16" spans="2:21" ht="15.75">
      <c r="B16" s="139"/>
      <c r="C16" s="29" t="s">
        <v>85</v>
      </c>
      <c r="D16" s="23"/>
      <c r="E16" s="23"/>
      <c r="F16" s="23"/>
      <c r="G16" s="138"/>
      <c r="H16" s="74" t="s">
        <v>86</v>
      </c>
      <c r="I16" s="271">
        <f>IF(OR(L16="",M16=""),"","x")</f>
      </c>
      <c r="J16" s="75" t="s">
        <v>87</v>
      </c>
      <c r="K16" s="76"/>
      <c r="L16" s="237">
        <f>IF('Purchase Order'!C2&gt;"",'Purchase Order'!C2,"")</f>
      </c>
      <c r="M16" s="326">
        <f>IF('Purchase Order'!D2&gt;0,'Purchase Order'!D2,"")</f>
      </c>
      <c r="N16" s="100"/>
      <c r="O16" s="100"/>
      <c r="P16" s="100"/>
      <c r="Q16" s="100"/>
      <c r="R16" s="100"/>
      <c r="S16" s="100"/>
      <c r="T16" s="100"/>
      <c r="U16" s="100"/>
    </row>
    <row r="17" spans="2:21" ht="15.75">
      <c r="B17" s="139"/>
      <c r="C17" s="29" t="s">
        <v>88</v>
      </c>
      <c r="D17" s="23"/>
      <c r="E17" s="23"/>
      <c r="F17" s="23"/>
      <c r="G17" s="138"/>
      <c r="H17" s="74" t="s">
        <v>89</v>
      </c>
      <c r="I17" s="271">
        <f>IF(ISBLANK(L17),"","x")</f>
      </c>
      <c r="J17" s="75" t="s">
        <v>90</v>
      </c>
      <c r="K17" s="75"/>
      <c r="L17" s="583"/>
      <c r="M17" s="584"/>
      <c r="N17" s="100"/>
      <c r="O17" s="100"/>
      <c r="P17" s="100"/>
      <c r="Q17" s="100"/>
      <c r="R17" s="100"/>
      <c r="S17" s="100"/>
      <c r="T17" s="100"/>
      <c r="U17" s="100"/>
    </row>
    <row r="18" spans="2:21" ht="12" customHeight="1">
      <c r="B18" s="77"/>
      <c r="C18" s="72"/>
      <c r="D18" s="72"/>
      <c r="E18" s="72"/>
      <c r="F18" s="72"/>
      <c r="G18" s="12"/>
      <c r="H18" s="12"/>
      <c r="I18" s="72"/>
      <c r="J18" s="72"/>
      <c r="K18" s="72"/>
      <c r="L18" s="72"/>
      <c r="M18" s="78"/>
      <c r="N18" s="100"/>
      <c r="O18" s="104"/>
      <c r="P18" s="100"/>
      <c r="Q18" s="100"/>
      <c r="R18" s="100"/>
      <c r="S18" s="100"/>
      <c r="T18" s="100"/>
      <c r="U18" s="100"/>
    </row>
    <row r="19" spans="2:21" ht="29.25" customHeight="1">
      <c r="B19" s="83" t="s">
        <v>104</v>
      </c>
      <c r="C19" s="79" t="s">
        <v>91</v>
      </c>
      <c r="D19" s="80" t="s">
        <v>1</v>
      </c>
      <c r="E19" s="585" t="s">
        <v>92</v>
      </c>
      <c r="F19" s="586"/>
      <c r="G19" s="586"/>
      <c r="H19" s="586"/>
      <c r="I19" s="81" t="s">
        <v>116</v>
      </c>
      <c r="J19" s="82" t="s">
        <v>117</v>
      </c>
      <c r="K19" s="83" t="s">
        <v>93</v>
      </c>
      <c r="L19" s="585" t="s">
        <v>31</v>
      </c>
      <c r="M19" s="587"/>
      <c r="N19" s="100"/>
      <c r="O19" s="238" t="s">
        <v>105</v>
      </c>
      <c r="P19" s="239" t="s">
        <v>106</v>
      </c>
      <c r="Q19" s="100"/>
      <c r="R19" s="100"/>
      <c r="S19" s="100"/>
      <c r="T19" s="100"/>
      <c r="U19" s="100"/>
    </row>
    <row r="20" spans="2:21" ht="15" customHeight="1">
      <c r="B20" s="13">
        <v>1</v>
      </c>
      <c r="C20" s="240">
        <v>55</v>
      </c>
      <c r="D20" s="241" t="s">
        <v>126</v>
      </c>
      <c r="E20" s="242" t="s">
        <v>127</v>
      </c>
      <c r="F20" s="243"/>
      <c r="G20" s="243"/>
      <c r="H20" s="243"/>
      <c r="I20" s="244"/>
      <c r="J20" s="245"/>
      <c r="K20" s="323"/>
      <c r="L20" s="571"/>
      <c r="M20" s="572"/>
      <c r="N20" s="84" t="e">
        <v>#DIV/0!</v>
      </c>
      <c r="O20" s="135">
        <v>50</v>
      </c>
      <c r="P20" s="135">
        <f>O20-K20</f>
        <v>50</v>
      </c>
      <c r="Q20" s="100"/>
      <c r="R20" s="100"/>
      <c r="S20" s="100"/>
      <c r="T20" s="100"/>
      <c r="U20" s="100"/>
    </row>
    <row r="21" spans="2:21" ht="15" customHeight="1">
      <c r="B21" s="14">
        <v>0</v>
      </c>
      <c r="C21" s="246">
        <v>0</v>
      </c>
      <c r="D21" s="247"/>
      <c r="E21" s="248"/>
      <c r="F21" s="249"/>
      <c r="G21" s="249"/>
      <c r="H21" s="249"/>
      <c r="I21" s="250"/>
      <c r="J21" s="251"/>
      <c r="K21" s="190"/>
      <c r="L21" s="548"/>
      <c r="M21" s="549"/>
      <c r="N21" s="84" t="e">
        <v>#DIV/0!</v>
      </c>
      <c r="O21" s="135">
        <v>0</v>
      </c>
      <c r="P21" s="135">
        <f aca="true" t="shared" si="0" ref="P21:P39">O21-K21</f>
        <v>0</v>
      </c>
      <c r="Q21" s="100"/>
      <c r="R21" s="100"/>
      <c r="S21" s="100"/>
      <c r="T21" s="100"/>
      <c r="U21" s="100"/>
    </row>
    <row r="22" spans="2:21" ht="15" customHeight="1">
      <c r="B22" s="14">
        <v>0</v>
      </c>
      <c r="C22" s="246">
        <v>0</v>
      </c>
      <c r="D22" s="247"/>
      <c r="E22" s="248"/>
      <c r="F22" s="249"/>
      <c r="G22" s="249"/>
      <c r="H22" s="249"/>
      <c r="I22" s="250"/>
      <c r="J22" s="251"/>
      <c r="K22" s="190"/>
      <c r="L22" s="548"/>
      <c r="M22" s="549"/>
      <c r="N22" s="84" t="e">
        <v>#DIV/0!</v>
      </c>
      <c r="O22" s="135">
        <v>0</v>
      </c>
      <c r="P22" s="135">
        <f t="shared" si="0"/>
        <v>0</v>
      </c>
      <c r="Q22" s="100"/>
      <c r="R22" s="100"/>
      <c r="S22" s="100"/>
      <c r="T22" s="100"/>
      <c r="U22" s="100"/>
    </row>
    <row r="23" spans="2:21" ht="15" customHeight="1">
      <c r="B23" s="14">
        <v>0</v>
      </c>
      <c r="C23" s="246">
        <v>0</v>
      </c>
      <c r="D23" s="247"/>
      <c r="E23" s="248"/>
      <c r="F23" s="249"/>
      <c r="G23" s="249"/>
      <c r="H23" s="249"/>
      <c r="I23" s="250"/>
      <c r="J23" s="251"/>
      <c r="K23" s="190"/>
      <c r="L23" s="548"/>
      <c r="M23" s="549"/>
      <c r="N23" s="84" t="e">
        <v>#DIV/0!</v>
      </c>
      <c r="O23" s="135">
        <v>0</v>
      </c>
      <c r="P23" s="135">
        <f t="shared" si="0"/>
        <v>0</v>
      </c>
      <c r="Q23" s="100"/>
      <c r="R23" s="100"/>
      <c r="S23" s="100"/>
      <c r="T23" s="100"/>
      <c r="U23" s="100"/>
    </row>
    <row r="24" spans="2:21" ht="15" customHeight="1">
      <c r="B24" s="14">
        <v>0</v>
      </c>
      <c r="C24" s="246">
        <v>0</v>
      </c>
      <c r="D24" s="247"/>
      <c r="E24" s="248"/>
      <c r="F24" s="249"/>
      <c r="G24" s="249"/>
      <c r="H24" s="249"/>
      <c r="I24" s="250"/>
      <c r="J24" s="251"/>
      <c r="K24" s="190"/>
      <c r="L24" s="548"/>
      <c r="M24" s="549"/>
      <c r="N24" s="84" t="e">
        <v>#DIV/0!</v>
      </c>
      <c r="O24" s="135">
        <v>0</v>
      </c>
      <c r="P24" s="135">
        <f t="shared" si="0"/>
        <v>0</v>
      </c>
      <c r="Q24" s="100"/>
      <c r="R24" s="100"/>
      <c r="S24" s="100"/>
      <c r="T24" s="100"/>
      <c r="U24" s="100"/>
    </row>
    <row r="25" spans="2:21" ht="15" customHeight="1">
      <c r="B25" s="14">
        <v>0</v>
      </c>
      <c r="C25" s="246">
        <v>0</v>
      </c>
      <c r="D25" s="247"/>
      <c r="E25" s="248"/>
      <c r="F25" s="249"/>
      <c r="G25" s="249"/>
      <c r="H25" s="249"/>
      <c r="I25" s="250"/>
      <c r="J25" s="251"/>
      <c r="K25" s="190"/>
      <c r="L25" s="548"/>
      <c r="M25" s="549"/>
      <c r="N25" s="84" t="e">
        <v>#DIV/0!</v>
      </c>
      <c r="O25" s="135">
        <v>0</v>
      </c>
      <c r="P25" s="135">
        <f t="shared" si="0"/>
        <v>0</v>
      </c>
      <c r="Q25" s="100"/>
      <c r="R25" s="100"/>
      <c r="S25" s="100"/>
      <c r="T25" s="100"/>
      <c r="U25" s="100"/>
    </row>
    <row r="26" spans="2:21" ht="15" customHeight="1">
      <c r="B26" s="14">
        <v>0</v>
      </c>
      <c r="C26" s="246">
        <v>0</v>
      </c>
      <c r="D26" s="247"/>
      <c r="E26" s="248"/>
      <c r="F26" s="249"/>
      <c r="G26" s="249"/>
      <c r="H26" s="249"/>
      <c r="I26" s="250"/>
      <c r="J26" s="251"/>
      <c r="K26" s="190"/>
      <c r="L26" s="548"/>
      <c r="M26" s="549"/>
      <c r="N26" s="84" t="e">
        <v>#DIV/0!</v>
      </c>
      <c r="O26" s="135">
        <v>0</v>
      </c>
      <c r="P26" s="135">
        <f t="shared" si="0"/>
        <v>0</v>
      </c>
      <c r="Q26" s="100"/>
      <c r="R26" s="100"/>
      <c r="S26" s="100"/>
      <c r="T26" s="100"/>
      <c r="U26" s="100"/>
    </row>
    <row r="27" spans="2:21" ht="15" customHeight="1">
      <c r="B27" s="14">
        <v>0</v>
      </c>
      <c r="C27" s="246">
        <v>0</v>
      </c>
      <c r="D27" s="247"/>
      <c r="E27" s="248"/>
      <c r="F27" s="252"/>
      <c r="G27" s="252"/>
      <c r="H27" s="252"/>
      <c r="I27" s="253"/>
      <c r="J27" s="251"/>
      <c r="K27" s="190"/>
      <c r="L27" s="548"/>
      <c r="M27" s="549"/>
      <c r="N27" s="84" t="e">
        <v>#DIV/0!</v>
      </c>
      <c r="O27" s="135">
        <v>0</v>
      </c>
      <c r="P27" s="135">
        <f t="shared" si="0"/>
        <v>0</v>
      </c>
      <c r="Q27" s="100"/>
      <c r="R27" s="100"/>
      <c r="S27" s="100"/>
      <c r="T27" s="100"/>
      <c r="U27" s="100"/>
    </row>
    <row r="28" spans="2:21" ht="15" customHeight="1">
      <c r="B28" s="14">
        <v>0</v>
      </c>
      <c r="C28" s="246">
        <v>0</v>
      </c>
      <c r="D28" s="247"/>
      <c r="E28" s="248"/>
      <c r="F28" s="252"/>
      <c r="G28" s="252"/>
      <c r="H28" s="252"/>
      <c r="I28" s="250"/>
      <c r="J28" s="251"/>
      <c r="K28" s="190"/>
      <c r="L28" s="548"/>
      <c r="M28" s="549"/>
      <c r="N28" s="84" t="e">
        <v>#DIV/0!</v>
      </c>
      <c r="O28" s="135">
        <v>0</v>
      </c>
      <c r="P28" s="135">
        <f t="shared" si="0"/>
        <v>0</v>
      </c>
      <c r="Q28" s="100"/>
      <c r="R28" s="100"/>
      <c r="S28" s="100"/>
      <c r="T28" s="100"/>
      <c r="U28" s="100"/>
    </row>
    <row r="29" spans="2:21" ht="15" customHeight="1">
      <c r="B29" s="14">
        <v>0</v>
      </c>
      <c r="C29" s="246">
        <v>0</v>
      </c>
      <c r="D29" s="247"/>
      <c r="E29" s="248"/>
      <c r="F29" s="252"/>
      <c r="G29" s="252"/>
      <c r="H29" s="252"/>
      <c r="I29" s="250"/>
      <c r="J29" s="251"/>
      <c r="K29" s="190"/>
      <c r="L29" s="548"/>
      <c r="M29" s="549"/>
      <c r="N29" s="84" t="e">
        <v>#DIV/0!</v>
      </c>
      <c r="O29" s="135">
        <v>0</v>
      </c>
      <c r="P29" s="135">
        <f t="shared" si="0"/>
        <v>0</v>
      </c>
      <c r="Q29" s="100"/>
      <c r="R29" s="100"/>
      <c r="S29" s="100"/>
      <c r="T29" s="100"/>
      <c r="U29" s="100"/>
    </row>
    <row r="30" spans="2:21" ht="15" customHeight="1">
      <c r="B30" s="14">
        <v>0</v>
      </c>
      <c r="C30" s="246">
        <v>0</v>
      </c>
      <c r="D30" s="247"/>
      <c r="E30" s="248"/>
      <c r="F30" s="252"/>
      <c r="G30" s="252"/>
      <c r="H30" s="252"/>
      <c r="I30" s="250"/>
      <c r="J30" s="251"/>
      <c r="K30" s="190"/>
      <c r="L30" s="548"/>
      <c r="M30" s="549"/>
      <c r="N30" s="84" t="e">
        <v>#DIV/0!</v>
      </c>
      <c r="O30" s="135">
        <v>0</v>
      </c>
      <c r="P30" s="135">
        <f t="shared" si="0"/>
        <v>0</v>
      </c>
      <c r="Q30" s="100"/>
      <c r="R30" s="100"/>
      <c r="S30" s="100"/>
      <c r="T30" s="100"/>
      <c r="U30" s="100"/>
    </row>
    <row r="31" spans="2:21" ht="15" customHeight="1">
      <c r="B31" s="14">
        <v>0</v>
      </c>
      <c r="C31" s="246">
        <v>0</v>
      </c>
      <c r="D31" s="247"/>
      <c r="E31" s="248"/>
      <c r="F31" s="252"/>
      <c r="G31" s="252"/>
      <c r="H31" s="252"/>
      <c r="I31" s="250"/>
      <c r="J31" s="251"/>
      <c r="K31" s="190"/>
      <c r="L31" s="548"/>
      <c r="M31" s="549"/>
      <c r="N31" s="84" t="e">
        <v>#DIV/0!</v>
      </c>
      <c r="O31" s="135">
        <v>0</v>
      </c>
      <c r="P31" s="135">
        <f t="shared" si="0"/>
        <v>0</v>
      </c>
      <c r="Q31" s="100"/>
      <c r="R31" s="100"/>
      <c r="S31" s="100"/>
      <c r="T31" s="100"/>
      <c r="U31" s="100"/>
    </row>
    <row r="32" spans="2:21" ht="15" customHeight="1">
      <c r="B32" s="85">
        <v>0</v>
      </c>
      <c r="C32" s="246">
        <v>0</v>
      </c>
      <c r="D32" s="247"/>
      <c r="E32" s="248"/>
      <c r="F32" s="252"/>
      <c r="G32" s="252"/>
      <c r="H32" s="252"/>
      <c r="I32" s="250"/>
      <c r="J32" s="251"/>
      <c r="K32" s="190"/>
      <c r="L32" s="548"/>
      <c r="M32" s="549"/>
      <c r="N32" s="84" t="e">
        <v>#DIV/0!</v>
      </c>
      <c r="O32" s="135">
        <v>0</v>
      </c>
      <c r="P32" s="135">
        <f t="shared" si="0"/>
        <v>0</v>
      </c>
      <c r="Q32" s="100"/>
      <c r="R32" s="100"/>
      <c r="S32" s="100"/>
      <c r="T32" s="100"/>
      <c r="U32" s="100"/>
    </row>
    <row r="33" spans="2:21" ht="15" customHeight="1">
      <c r="B33" s="85">
        <v>0</v>
      </c>
      <c r="C33" s="246">
        <v>0</v>
      </c>
      <c r="D33" s="247"/>
      <c r="E33" s="248"/>
      <c r="F33" s="252"/>
      <c r="G33" s="252"/>
      <c r="H33" s="252"/>
      <c r="I33" s="250"/>
      <c r="J33" s="251"/>
      <c r="K33" s="190"/>
      <c r="L33" s="548"/>
      <c r="M33" s="549"/>
      <c r="N33" s="84" t="e">
        <v>#DIV/0!</v>
      </c>
      <c r="O33" s="135">
        <v>0</v>
      </c>
      <c r="P33" s="135">
        <f t="shared" si="0"/>
        <v>0</v>
      </c>
      <c r="Q33" s="100"/>
      <c r="R33" s="100"/>
      <c r="S33" s="100"/>
      <c r="T33" s="100"/>
      <c r="U33" s="100"/>
    </row>
    <row r="34" spans="2:21" ht="15" customHeight="1">
      <c r="B34" s="209">
        <v>0</v>
      </c>
      <c r="C34" s="254">
        <v>0</v>
      </c>
      <c r="D34" s="255"/>
      <c r="E34" s="256"/>
      <c r="F34" s="257"/>
      <c r="G34" s="257"/>
      <c r="H34" s="257"/>
      <c r="I34" s="258"/>
      <c r="J34" s="259"/>
      <c r="K34" s="226"/>
      <c r="L34" s="548"/>
      <c r="M34" s="549"/>
      <c r="N34" s="84"/>
      <c r="O34" s="135">
        <v>0</v>
      </c>
      <c r="P34" s="135">
        <f t="shared" si="0"/>
        <v>0</v>
      </c>
      <c r="Q34" s="100"/>
      <c r="R34" s="100"/>
      <c r="S34" s="100"/>
      <c r="T34" s="100"/>
      <c r="U34" s="100"/>
    </row>
    <row r="35" spans="2:21" ht="15" customHeight="1">
      <c r="B35" s="209">
        <v>0</v>
      </c>
      <c r="C35" s="254">
        <v>0</v>
      </c>
      <c r="D35" s="255"/>
      <c r="E35" s="256"/>
      <c r="F35" s="257"/>
      <c r="G35" s="257"/>
      <c r="H35" s="257"/>
      <c r="I35" s="258"/>
      <c r="J35" s="259"/>
      <c r="K35" s="226"/>
      <c r="L35" s="548"/>
      <c r="M35" s="549"/>
      <c r="N35" s="84"/>
      <c r="O35" s="135">
        <v>0</v>
      </c>
      <c r="P35" s="135">
        <f t="shared" si="0"/>
        <v>0</v>
      </c>
      <c r="Q35" s="100"/>
      <c r="R35" s="100"/>
      <c r="S35" s="100"/>
      <c r="T35" s="100"/>
      <c r="U35" s="100"/>
    </row>
    <row r="36" spans="2:21" ht="15" customHeight="1">
      <c r="B36" s="209">
        <v>0</v>
      </c>
      <c r="C36" s="254">
        <v>0</v>
      </c>
      <c r="D36" s="255"/>
      <c r="E36" s="256"/>
      <c r="F36" s="257"/>
      <c r="G36" s="257"/>
      <c r="H36" s="257"/>
      <c r="I36" s="258"/>
      <c r="J36" s="259"/>
      <c r="K36" s="226"/>
      <c r="L36" s="548"/>
      <c r="M36" s="549"/>
      <c r="N36" s="84"/>
      <c r="O36" s="135">
        <v>0</v>
      </c>
      <c r="P36" s="135">
        <f t="shared" si="0"/>
        <v>0</v>
      </c>
      <c r="Q36" s="100"/>
      <c r="R36" s="100"/>
      <c r="S36" s="100"/>
      <c r="T36" s="100"/>
      <c r="U36" s="100"/>
    </row>
    <row r="37" spans="2:21" ht="15" customHeight="1">
      <c r="B37" s="209">
        <v>0</v>
      </c>
      <c r="C37" s="254">
        <v>0</v>
      </c>
      <c r="D37" s="255"/>
      <c r="E37" s="256"/>
      <c r="F37" s="257"/>
      <c r="G37" s="257"/>
      <c r="H37" s="257"/>
      <c r="I37" s="258"/>
      <c r="J37" s="259"/>
      <c r="K37" s="226"/>
      <c r="L37" s="548"/>
      <c r="M37" s="549"/>
      <c r="N37" s="84"/>
      <c r="O37" s="135">
        <v>0</v>
      </c>
      <c r="P37" s="135">
        <f t="shared" si="0"/>
        <v>0</v>
      </c>
      <c r="Q37" s="100"/>
      <c r="R37" s="100"/>
      <c r="S37" s="100"/>
      <c r="T37" s="100"/>
      <c r="U37" s="100"/>
    </row>
    <row r="38" spans="2:21" ht="15" customHeight="1">
      <c r="B38" s="209">
        <v>0</v>
      </c>
      <c r="C38" s="254">
        <v>0</v>
      </c>
      <c r="D38" s="255"/>
      <c r="E38" s="256"/>
      <c r="F38" s="257"/>
      <c r="G38" s="257"/>
      <c r="H38" s="257"/>
      <c r="I38" s="258"/>
      <c r="J38" s="259"/>
      <c r="K38" s="226"/>
      <c r="L38" s="548"/>
      <c r="M38" s="549"/>
      <c r="N38" s="84"/>
      <c r="O38" s="135">
        <v>0</v>
      </c>
      <c r="P38" s="135">
        <f t="shared" si="0"/>
        <v>0</v>
      </c>
      <c r="Q38" s="100"/>
      <c r="R38" s="100"/>
      <c r="S38" s="100"/>
      <c r="T38" s="100"/>
      <c r="U38" s="100"/>
    </row>
    <row r="39" spans="2:21" ht="15" customHeight="1">
      <c r="B39" s="86">
        <v>0</v>
      </c>
      <c r="C39" s="260">
        <v>0</v>
      </c>
      <c r="D39" s="261"/>
      <c r="E39" s="262"/>
      <c r="F39" s="263"/>
      <c r="G39" s="263"/>
      <c r="H39" s="263"/>
      <c r="I39" s="264"/>
      <c r="J39" s="265"/>
      <c r="K39" s="191"/>
      <c r="L39" s="573"/>
      <c r="M39" s="574"/>
      <c r="N39" s="84" t="e">
        <v>#DIV/0!</v>
      </c>
      <c r="O39" s="135">
        <v>0</v>
      </c>
      <c r="P39" s="135">
        <f t="shared" si="0"/>
        <v>0</v>
      </c>
      <c r="Q39" s="100"/>
      <c r="R39" s="100"/>
      <c r="S39" s="100"/>
      <c r="T39" s="100"/>
      <c r="U39" s="100"/>
    </row>
    <row r="40" spans="2:21" ht="10.5" customHeight="1">
      <c r="B40" s="87"/>
      <c r="C40" s="98"/>
      <c r="D40" s="23"/>
      <c r="E40" s="23"/>
      <c r="F40" s="23"/>
      <c r="G40" s="23"/>
      <c r="H40" s="23"/>
      <c r="I40" s="23"/>
      <c r="J40" s="23"/>
      <c r="K40" s="228">
        <f>SUM(K20:K39)</f>
        <v>0</v>
      </c>
      <c r="L40" s="23"/>
      <c r="M40" s="88"/>
      <c r="N40" s="100"/>
      <c r="O40" s="147">
        <f>SUM(O20:O39)</f>
        <v>50</v>
      </c>
      <c r="P40" s="147">
        <f>SUM(P20:P39)</f>
        <v>50</v>
      </c>
      <c r="Q40" s="100"/>
      <c r="R40" s="100"/>
      <c r="S40" s="100"/>
      <c r="T40" s="100"/>
      <c r="U40" s="100"/>
    </row>
    <row r="41" spans="2:21" ht="15">
      <c r="B41" s="568" t="s">
        <v>115</v>
      </c>
      <c r="C41" s="569"/>
      <c r="D41" s="569"/>
      <c r="E41" s="551">
        <f>'Purchase Order'!E40</f>
      </c>
      <c r="F41" s="552"/>
      <c r="G41" s="552"/>
      <c r="H41" s="552"/>
      <c r="I41" s="552"/>
      <c r="J41" s="552"/>
      <c r="K41" s="552"/>
      <c r="L41" s="552"/>
      <c r="M41" s="553"/>
      <c r="N41" s="100"/>
      <c r="O41" s="136"/>
      <c r="P41" s="100"/>
      <c r="Q41" s="100"/>
      <c r="R41" s="100"/>
      <c r="S41" s="100"/>
      <c r="T41" s="100"/>
      <c r="U41" s="100"/>
    </row>
    <row r="42" spans="2:21" ht="10.5" customHeight="1">
      <c r="B42" s="89"/>
      <c r="C42" s="73"/>
      <c r="D42" s="73"/>
      <c r="E42" s="73"/>
      <c r="F42" s="73"/>
      <c r="G42" s="73"/>
      <c r="H42" s="73"/>
      <c r="I42" s="73"/>
      <c r="J42" s="73"/>
      <c r="K42" s="227"/>
      <c r="L42" s="73"/>
      <c r="M42" s="90"/>
      <c r="N42" s="100"/>
      <c r="O42" s="100"/>
      <c r="P42" s="100"/>
      <c r="Q42" s="100"/>
      <c r="R42" s="100"/>
      <c r="S42" s="100"/>
      <c r="T42" s="100"/>
      <c r="U42" s="100"/>
    </row>
    <row r="43" spans="2:21" ht="15">
      <c r="B43" s="91" t="s">
        <v>94</v>
      </c>
      <c r="C43" s="24"/>
      <c r="D43" s="24"/>
      <c r="E43" s="24"/>
      <c r="F43" s="24"/>
      <c r="G43" s="24"/>
      <c r="H43" s="92" t="s">
        <v>95</v>
      </c>
      <c r="I43" s="24"/>
      <c r="J43" s="24"/>
      <c r="K43" s="23"/>
      <c r="L43" s="23"/>
      <c r="M43" s="59"/>
      <c r="N43" s="100"/>
      <c r="O43" s="100"/>
      <c r="P43" s="100"/>
      <c r="Q43" s="100"/>
      <c r="R43" s="100"/>
      <c r="S43" s="100"/>
      <c r="T43" s="100"/>
      <c r="U43" s="100"/>
    </row>
    <row r="44" spans="2:21" ht="15.75">
      <c r="B44" s="93" t="s">
        <v>96</v>
      </c>
      <c r="C44" s="24"/>
      <c r="D44" s="570"/>
      <c r="E44" s="570"/>
      <c r="F44" s="570"/>
      <c r="G44" s="24"/>
      <c r="H44" s="94" t="s">
        <v>96</v>
      </c>
      <c r="I44" s="543"/>
      <c r="J44" s="543"/>
      <c r="K44" s="543"/>
      <c r="L44" s="543"/>
      <c r="M44" s="544"/>
      <c r="N44" s="100"/>
      <c r="O44" s="100"/>
      <c r="P44" s="100"/>
      <c r="Q44" s="100"/>
      <c r="R44" s="100"/>
      <c r="S44" s="100"/>
      <c r="T44" s="100"/>
      <c r="U44" s="100"/>
    </row>
    <row r="45" spans="2:21" ht="15.75">
      <c r="B45" s="93" t="s">
        <v>97</v>
      </c>
      <c r="C45" s="24"/>
      <c r="D45" s="545"/>
      <c r="E45" s="545"/>
      <c r="F45" s="545"/>
      <c r="G45" s="24"/>
      <c r="H45" s="94" t="s">
        <v>98</v>
      </c>
      <c r="I45" s="546"/>
      <c r="J45" s="546"/>
      <c r="K45" s="546"/>
      <c r="L45" s="546"/>
      <c r="M45" s="547"/>
      <c r="N45" s="100"/>
      <c r="O45" s="100"/>
      <c r="P45" s="100"/>
      <c r="Q45" s="100"/>
      <c r="R45" s="100"/>
      <c r="S45" s="100"/>
      <c r="T45" s="100"/>
      <c r="U45" s="100"/>
    </row>
    <row r="46" spans="2:21" ht="15">
      <c r="B46" s="95"/>
      <c r="C46" s="24"/>
      <c r="D46" s="554"/>
      <c r="E46" s="554"/>
      <c r="F46" s="554"/>
      <c r="G46" s="24"/>
      <c r="H46" s="96"/>
      <c r="I46" s="556"/>
      <c r="J46" s="556"/>
      <c r="K46" s="556"/>
      <c r="L46" s="556"/>
      <c r="M46" s="557"/>
      <c r="N46" s="100"/>
      <c r="O46" s="100"/>
      <c r="P46" s="100"/>
      <c r="Q46" s="100"/>
      <c r="R46" s="100"/>
      <c r="S46" s="100"/>
      <c r="T46" s="100"/>
      <c r="U46" s="100"/>
    </row>
    <row r="47" spans="2:21" ht="15">
      <c r="B47" s="93" t="s">
        <v>99</v>
      </c>
      <c r="C47" s="24"/>
      <c r="D47" s="555"/>
      <c r="E47" s="555"/>
      <c r="F47" s="555"/>
      <c r="G47" s="24"/>
      <c r="H47" s="94" t="s">
        <v>99</v>
      </c>
      <c r="I47" s="558"/>
      <c r="J47" s="558"/>
      <c r="K47" s="558"/>
      <c r="L47" s="558"/>
      <c r="M47" s="559"/>
      <c r="N47" s="100"/>
      <c r="O47" s="100"/>
      <c r="P47" s="100"/>
      <c r="Q47" s="100"/>
      <c r="R47" s="100"/>
      <c r="S47" s="100"/>
      <c r="T47" s="100"/>
      <c r="U47" s="100"/>
    </row>
    <row r="48" spans="2:21" ht="12" customHeight="1">
      <c r="B48" s="97"/>
      <c r="C48" s="23"/>
      <c r="D48" s="23"/>
      <c r="E48" s="23"/>
      <c r="F48" s="23"/>
      <c r="G48" s="23"/>
      <c r="H48" s="58"/>
      <c r="I48" s="409"/>
      <c r="J48" s="409"/>
      <c r="K48" s="409"/>
      <c r="L48" s="409"/>
      <c r="M48" s="410"/>
      <c r="N48" s="100"/>
      <c r="O48" s="100"/>
      <c r="P48" s="100"/>
      <c r="Q48" s="100"/>
      <c r="R48" s="100"/>
      <c r="S48" s="100"/>
      <c r="T48" s="100"/>
      <c r="U48" s="100"/>
    </row>
    <row r="49" spans="2:21" ht="12" customHeight="1">
      <c r="B49" s="97"/>
      <c r="C49" s="23"/>
      <c r="D49" s="23"/>
      <c r="E49" s="23"/>
      <c r="F49" s="23"/>
      <c r="G49" s="23"/>
      <c r="H49" s="58" t="s">
        <v>100</v>
      </c>
      <c r="I49" s="434"/>
      <c r="J49" s="434"/>
      <c r="K49" s="434"/>
      <c r="L49" s="434"/>
      <c r="M49" s="435"/>
      <c r="N49" s="100"/>
      <c r="O49" s="100"/>
      <c r="P49" s="100"/>
      <c r="Q49" s="100"/>
      <c r="R49" s="100"/>
      <c r="S49" s="100"/>
      <c r="T49" s="100"/>
      <c r="U49" s="100"/>
    </row>
    <row r="50" spans="2:21" ht="12" customHeight="1">
      <c r="B50" s="97"/>
      <c r="C50" s="23"/>
      <c r="D50" s="23"/>
      <c r="E50" s="23"/>
      <c r="F50" s="23"/>
      <c r="G50" s="23"/>
      <c r="H50" s="23"/>
      <c r="I50" s="560" t="s">
        <v>101</v>
      </c>
      <c r="J50" s="560"/>
      <c r="K50" s="560"/>
      <c r="L50" s="560"/>
      <c r="M50" s="561"/>
      <c r="N50" s="100"/>
      <c r="O50" s="100"/>
      <c r="P50" s="100"/>
      <c r="Q50" s="100"/>
      <c r="R50" s="100"/>
      <c r="S50" s="100"/>
      <c r="T50" s="100"/>
      <c r="U50" s="100"/>
    </row>
    <row r="51" spans="2:21" ht="15">
      <c r="B51" s="562" t="s">
        <v>102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4"/>
      <c r="N51" s="100"/>
      <c r="O51" s="100"/>
      <c r="P51" s="100"/>
      <c r="Q51" s="100"/>
      <c r="R51" s="100"/>
      <c r="S51" s="100"/>
      <c r="T51" s="100"/>
      <c r="U51" s="100"/>
    </row>
    <row r="52" spans="2:21" ht="15">
      <c r="B52" s="565" t="s">
        <v>103</v>
      </c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7"/>
      <c r="N52" s="100"/>
      <c r="O52" s="100"/>
      <c r="P52" s="100"/>
      <c r="Q52" s="100"/>
      <c r="R52" s="100"/>
      <c r="S52" s="100"/>
      <c r="T52" s="100"/>
      <c r="U52" s="100"/>
    </row>
    <row r="53" spans="2:21" ht="15">
      <c r="B53" s="550" t="e">
        <f>#REF!</f>
        <v>#REF!</v>
      </c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100"/>
      <c r="O53" s="100"/>
      <c r="P53" s="100"/>
      <c r="Q53" s="100"/>
      <c r="R53" s="100"/>
      <c r="S53" s="100"/>
      <c r="T53" s="100"/>
      <c r="U53" s="100"/>
    </row>
    <row r="54" spans="2:21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0"/>
      <c r="O54" s="100"/>
      <c r="P54" s="100"/>
      <c r="Q54" s="100"/>
      <c r="R54" s="100"/>
      <c r="S54" s="100"/>
      <c r="T54" s="100"/>
      <c r="U54" s="100"/>
    </row>
    <row r="55" spans="2:21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0"/>
      <c r="O55" s="100"/>
      <c r="P55" s="100"/>
      <c r="Q55" s="100"/>
      <c r="R55" s="100"/>
      <c r="S55" s="100"/>
      <c r="T55" s="100"/>
      <c r="U55" s="100"/>
    </row>
    <row r="56" spans="2:21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0"/>
      <c r="O56" s="100"/>
      <c r="P56" s="100"/>
      <c r="Q56" s="100"/>
      <c r="R56" s="100"/>
      <c r="S56" s="100"/>
      <c r="T56" s="100"/>
      <c r="U56" s="100"/>
    </row>
    <row r="57" spans="2:21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0"/>
      <c r="O57" s="100"/>
      <c r="P57" s="100"/>
      <c r="Q57" s="100"/>
      <c r="R57" s="100"/>
      <c r="S57" s="100"/>
      <c r="T57" s="100"/>
      <c r="U57" s="100"/>
    </row>
    <row r="58" spans="2:21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0"/>
      <c r="O58" s="100"/>
      <c r="P58" s="100"/>
      <c r="Q58" s="100"/>
      <c r="R58" s="100"/>
      <c r="S58" s="100"/>
      <c r="T58" s="100"/>
      <c r="U58" s="100"/>
    </row>
    <row r="59" spans="2:21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0"/>
      <c r="O59" s="100"/>
      <c r="P59" s="100"/>
      <c r="Q59" s="100"/>
      <c r="R59" s="100"/>
      <c r="S59" s="100"/>
      <c r="T59" s="100"/>
      <c r="U59" s="100"/>
    </row>
    <row r="60" spans="2:21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0"/>
      <c r="O60" s="100"/>
      <c r="P60" s="100"/>
      <c r="Q60" s="100"/>
      <c r="R60" s="100"/>
      <c r="S60" s="100"/>
      <c r="T60" s="100"/>
      <c r="U60" s="100"/>
    </row>
    <row r="61" spans="2:21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0"/>
      <c r="O61" s="100"/>
      <c r="P61" s="100"/>
      <c r="Q61" s="100"/>
      <c r="R61" s="100"/>
      <c r="S61" s="100"/>
      <c r="T61" s="100"/>
      <c r="U61" s="100"/>
    </row>
    <row r="62" spans="2:21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0"/>
      <c r="O62" s="100"/>
      <c r="P62" s="100"/>
      <c r="Q62" s="100"/>
      <c r="R62" s="100"/>
      <c r="S62" s="100"/>
      <c r="T62" s="100"/>
      <c r="U62" s="100"/>
    </row>
    <row r="63" spans="2:21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0"/>
      <c r="O63" s="100"/>
      <c r="P63" s="100"/>
      <c r="Q63" s="100"/>
      <c r="R63" s="100"/>
      <c r="S63" s="100"/>
      <c r="T63" s="100"/>
      <c r="U63" s="100"/>
    </row>
    <row r="64" spans="2:21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0"/>
      <c r="O64" s="100"/>
      <c r="P64" s="100"/>
      <c r="Q64" s="100"/>
      <c r="R64" s="100"/>
      <c r="S64" s="100"/>
      <c r="T64" s="100"/>
      <c r="U64" s="100"/>
    </row>
    <row r="65" spans="2:21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0"/>
      <c r="O65" s="100"/>
      <c r="P65" s="100"/>
      <c r="Q65" s="100"/>
      <c r="R65" s="100"/>
      <c r="S65" s="100"/>
      <c r="T65" s="100"/>
      <c r="U65" s="100"/>
    </row>
    <row r="66" spans="2:21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0"/>
      <c r="O66" s="100"/>
      <c r="P66" s="100"/>
      <c r="Q66" s="100"/>
      <c r="R66" s="100"/>
      <c r="S66" s="100"/>
      <c r="T66" s="100"/>
      <c r="U66" s="100"/>
    </row>
    <row r="67" spans="2:21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0"/>
      <c r="O67" s="100"/>
      <c r="P67" s="100"/>
      <c r="Q67" s="100"/>
      <c r="R67" s="100"/>
      <c r="S67" s="100"/>
      <c r="T67" s="100"/>
      <c r="U67" s="100"/>
    </row>
    <row r="68" spans="2:21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0"/>
      <c r="O68" s="100"/>
      <c r="P68" s="100"/>
      <c r="Q68" s="100"/>
      <c r="R68" s="100"/>
      <c r="S68" s="100"/>
      <c r="T68" s="100"/>
      <c r="U68" s="100"/>
    </row>
    <row r="69" spans="2:21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0"/>
      <c r="O69" s="100"/>
      <c r="P69" s="100"/>
      <c r="Q69" s="100"/>
      <c r="R69" s="100"/>
      <c r="S69" s="100"/>
      <c r="T69" s="100"/>
      <c r="U69" s="100"/>
    </row>
    <row r="70" spans="2:21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0"/>
      <c r="O70" s="100"/>
      <c r="P70" s="100"/>
      <c r="Q70" s="100"/>
      <c r="R70" s="100"/>
      <c r="S70" s="100"/>
      <c r="T70" s="100"/>
      <c r="U70" s="100"/>
    </row>
  </sheetData>
  <sheetProtection password="C580" sheet="1" objects="1" scenarios="1"/>
  <mergeCells count="58">
    <mergeCell ref="D11:F11"/>
    <mergeCell ref="B1:M1"/>
    <mergeCell ref="L3:M3"/>
    <mergeCell ref="L4:M4"/>
    <mergeCell ref="B5:C6"/>
    <mergeCell ref="D5:H5"/>
    <mergeCell ref="I5:M5"/>
    <mergeCell ref="D6:H6"/>
    <mergeCell ref="G7:H7"/>
    <mergeCell ref="D8:F8"/>
    <mergeCell ref="L9:M9"/>
    <mergeCell ref="J10:K10"/>
    <mergeCell ref="L10:M10"/>
    <mergeCell ref="L8:M8"/>
    <mergeCell ref="L6:M6"/>
    <mergeCell ref="L7:M7"/>
    <mergeCell ref="L22:M22"/>
    <mergeCell ref="D12:F12"/>
    <mergeCell ref="B13:D13"/>
    <mergeCell ref="E13:F13"/>
    <mergeCell ref="B14:F14"/>
    <mergeCell ref="G14:H14"/>
    <mergeCell ref="I14:M14"/>
    <mergeCell ref="L17:M17"/>
    <mergeCell ref="E19:H19"/>
    <mergeCell ref="L19:M19"/>
    <mergeCell ref="L20:M20"/>
    <mergeCell ref="L21:M21"/>
    <mergeCell ref="L39:M39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B53:M53"/>
    <mergeCell ref="E41:M41"/>
    <mergeCell ref="D46:F47"/>
    <mergeCell ref="I46:M47"/>
    <mergeCell ref="I48:M49"/>
    <mergeCell ref="I50:M50"/>
    <mergeCell ref="B51:M51"/>
    <mergeCell ref="B52:M52"/>
    <mergeCell ref="B41:D41"/>
    <mergeCell ref="D44:F44"/>
    <mergeCell ref="I44:M44"/>
    <mergeCell ref="D45:F45"/>
    <mergeCell ref="I45:M45"/>
    <mergeCell ref="L36:M36"/>
    <mergeCell ref="L37:M37"/>
    <mergeCell ref="L38:M38"/>
  </mergeCells>
  <conditionalFormatting sqref="B20:C39">
    <cfRule type="cellIs" priority="1" dxfId="4" operator="equal">
      <formula>0</formula>
    </cfRule>
  </conditionalFormatting>
  <dataValidations count="1">
    <dataValidation type="date" operator="greaterThanOrEqual" allowBlank="1" showInputMessage="1" showErrorMessage="1" errorTitle="Validation Check" error="Enter a date in the dd-MMM-yy format. For example, 01-Jan-05" sqref="L3:M3 I46:M47 D46:F47">
      <formula1>40179</formula1>
    </dataValidation>
  </dataValidations>
  <printOptions horizontalCentered="1"/>
  <pageMargins left="0" right="0" top="1.25" bottom="0" header="0" footer="0"/>
  <pageSetup fitToHeight="1" fitToWidth="1" horizontalDpi="180" verticalDpi="180" orientation="portrait" paperSize="9" scale="93" r:id="rId3"/>
  <ignoredErrors>
    <ignoredError sqref="E41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E_GRN3">
    <pageSetUpPr fitToPage="1"/>
  </sheetPr>
  <dimension ref="B1:U70"/>
  <sheetViews>
    <sheetView zoomScale="95" zoomScaleNormal="95" zoomScalePageLayoutView="0" workbookViewId="0" topLeftCell="A1">
      <selection activeCell="J15" sqref="J15"/>
    </sheetView>
  </sheetViews>
  <sheetFormatPr defaultColWidth="8.6640625" defaultRowHeight="15"/>
  <cols>
    <col min="1" max="1" width="7.5546875" style="100" customWidth="1"/>
    <col min="2" max="2" width="3.88671875" style="110" customWidth="1"/>
    <col min="3" max="3" width="6.6640625" style="110" customWidth="1"/>
    <col min="4" max="4" width="5.3359375" style="110" customWidth="1"/>
    <col min="5" max="5" width="8.6640625" style="110" customWidth="1"/>
    <col min="6" max="6" width="9.4453125" style="110" customWidth="1"/>
    <col min="7" max="7" width="2.6640625" style="110" customWidth="1"/>
    <col min="8" max="8" width="14.4453125" style="110" customWidth="1"/>
    <col min="9" max="9" width="7.10546875" style="110" customWidth="1"/>
    <col min="10" max="10" width="7.88671875" style="110" customWidth="1"/>
    <col min="11" max="11" width="11.99609375" style="110" customWidth="1"/>
    <col min="12" max="12" width="4.5546875" style="110" customWidth="1"/>
    <col min="13" max="13" width="6.88671875" style="110" customWidth="1"/>
    <col min="14" max="14" width="3.6640625" style="41" customWidth="1"/>
    <col min="15" max="21" width="8.6640625" style="41" customWidth="1"/>
    <col min="22" max="103" width="8.6640625" style="134" customWidth="1"/>
    <col min="104" max="119" width="8.6640625" style="100" customWidth="1"/>
    <col min="120" max="16384" width="8.6640625" style="41" customWidth="1"/>
  </cols>
  <sheetData>
    <row r="1" spans="2:21" ht="25.5" customHeight="1">
      <c r="B1" s="594" t="s">
        <v>66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29">
        <v>1</v>
      </c>
      <c r="O1" s="149"/>
      <c r="P1" s="100"/>
      <c r="Q1" s="100"/>
      <c r="R1" s="100"/>
      <c r="S1" s="100"/>
      <c r="T1" s="100"/>
      <c r="U1" s="100"/>
    </row>
    <row r="2" spans="2:21" ht="15" customHeight="1">
      <c r="B2" s="12"/>
      <c r="C2" s="12"/>
      <c r="D2" s="12"/>
      <c r="E2" s="23"/>
      <c r="F2" s="23"/>
      <c r="G2" s="23"/>
      <c r="H2" s="23"/>
      <c r="I2" s="23"/>
      <c r="J2" s="23"/>
      <c r="K2" s="23"/>
      <c r="L2" s="57"/>
      <c r="M2" s="212"/>
      <c r="N2" s="149"/>
      <c r="O2" s="149"/>
      <c r="P2" s="100"/>
      <c r="Q2" s="100"/>
      <c r="R2" s="100"/>
      <c r="S2" s="100"/>
      <c r="T2" s="100"/>
      <c r="U2" s="100"/>
    </row>
    <row r="3" spans="2:21" ht="15" customHeight="1">
      <c r="B3" s="207" t="s">
        <v>6</v>
      </c>
      <c r="C3" s="148"/>
      <c r="D3" s="208"/>
      <c r="E3" s="12"/>
      <c r="F3" s="12"/>
      <c r="G3" s="12"/>
      <c r="H3" s="60"/>
      <c r="I3" s="60"/>
      <c r="J3" s="60"/>
      <c r="K3" s="210" t="s">
        <v>2</v>
      </c>
      <c r="L3" s="596"/>
      <c r="M3" s="597"/>
      <c r="N3" s="104"/>
      <c r="O3" s="100"/>
      <c r="P3" s="100"/>
      <c r="Q3" s="100"/>
      <c r="R3" s="100"/>
      <c r="S3" s="100"/>
      <c r="T3" s="100"/>
      <c r="U3" s="100"/>
    </row>
    <row r="4" spans="2:21" ht="6.75" customHeight="1">
      <c r="B4" s="213"/>
      <c r="C4" s="12"/>
      <c r="D4" s="214"/>
      <c r="E4" s="12"/>
      <c r="F4" s="23"/>
      <c r="G4" s="23"/>
      <c r="H4" s="61"/>
      <c r="I4" s="61"/>
      <c r="J4" s="61"/>
      <c r="K4" s="211"/>
      <c r="L4" s="598"/>
      <c r="M4" s="599"/>
      <c r="N4" s="100"/>
      <c r="O4" s="62"/>
      <c r="P4" s="62"/>
      <c r="Q4" s="100"/>
      <c r="R4" s="100"/>
      <c r="S4" s="100"/>
      <c r="T4" s="100"/>
      <c r="U4" s="100"/>
    </row>
    <row r="5" spans="2:21" ht="15" customHeight="1">
      <c r="B5" s="342" t="s">
        <v>25</v>
      </c>
      <c r="C5" s="343"/>
      <c r="D5" s="602" t="str">
        <f>'Purchase Order'!B12</f>
        <v>15, Azhibek Baatyra Street</v>
      </c>
      <c r="E5" s="603"/>
      <c r="F5" s="603"/>
      <c r="G5" s="603"/>
      <c r="H5" s="603"/>
      <c r="I5" s="604" t="s">
        <v>70</v>
      </c>
      <c r="J5" s="605"/>
      <c r="K5" s="605"/>
      <c r="L5" s="605"/>
      <c r="M5" s="606"/>
      <c r="N5" s="100"/>
      <c r="O5" s="63" t="s">
        <v>67</v>
      </c>
      <c r="P5" s="64"/>
      <c r="Q5" s="100"/>
      <c r="R5" s="100"/>
      <c r="S5" s="100"/>
      <c r="T5" s="100"/>
      <c r="U5" s="100"/>
    </row>
    <row r="6" spans="2:21" ht="15" customHeight="1">
      <c r="B6" s="600"/>
      <c r="C6" s="601"/>
      <c r="D6" s="607" t="str">
        <f>'Purchase Order'!B13</f>
        <v>Bishkek, Kyrgyzstan</v>
      </c>
      <c r="E6" s="608"/>
      <c r="F6" s="608"/>
      <c r="G6" s="608"/>
      <c r="H6" s="609"/>
      <c r="I6" s="220">
        <f>IF(ISBLANK(L6),"","x")</f>
      </c>
      <c r="J6" s="68" t="s">
        <v>72</v>
      </c>
      <c r="K6" s="68"/>
      <c r="L6" s="588"/>
      <c r="M6" s="591"/>
      <c r="N6" s="100"/>
      <c r="O6" s="100"/>
      <c r="P6" s="100"/>
      <c r="Q6" s="100"/>
      <c r="R6" s="100"/>
      <c r="S6" s="100"/>
      <c r="T6" s="100"/>
      <c r="U6" s="100"/>
    </row>
    <row r="7" spans="2:21" ht="15" customHeight="1">
      <c r="B7" s="65" t="s">
        <v>68</v>
      </c>
      <c r="C7" s="23"/>
      <c r="D7" s="23"/>
      <c r="E7" s="23"/>
      <c r="F7" s="66"/>
      <c r="G7" s="610" t="s">
        <v>69</v>
      </c>
      <c r="H7" s="610"/>
      <c r="I7" s="221">
        <f>IF(ISBLANK(L7),"","x")</f>
      </c>
      <c r="J7" s="68" t="s">
        <v>74</v>
      </c>
      <c r="K7" s="68"/>
      <c r="L7" s="588"/>
      <c r="M7" s="591"/>
      <c r="N7" s="100"/>
      <c r="O7" s="62"/>
      <c r="P7" s="62"/>
      <c r="Q7" s="100"/>
      <c r="R7" s="100"/>
      <c r="S7" s="100"/>
      <c r="T7" s="100"/>
      <c r="U7" s="100"/>
    </row>
    <row r="8" spans="2:21" ht="15" customHeight="1">
      <c r="B8" s="67" t="s">
        <v>3</v>
      </c>
      <c r="C8" s="23"/>
      <c r="D8" s="611" t="e">
        <f>'Purchase Order'!H5</f>
        <v>#REF!</v>
      </c>
      <c r="E8" s="611"/>
      <c r="F8" s="612"/>
      <c r="G8" s="137"/>
      <c r="H8" s="69" t="s">
        <v>71</v>
      </c>
      <c r="I8" s="230">
        <f>IF(ISBLANK(L8),"","x")</f>
      </c>
      <c r="J8" s="68" t="s">
        <v>76</v>
      </c>
      <c r="K8" s="68"/>
      <c r="L8" s="588"/>
      <c r="M8" s="591"/>
      <c r="N8" s="100"/>
      <c r="O8" s="62"/>
      <c r="P8" s="62"/>
      <c r="Q8" s="100"/>
      <c r="R8" s="100"/>
      <c r="S8" s="100"/>
      <c r="T8" s="100"/>
      <c r="U8" s="100"/>
    </row>
    <row r="9" spans="2:21" ht="15" customHeight="1">
      <c r="B9" s="67" t="s">
        <v>29</v>
      </c>
      <c r="C9" s="23"/>
      <c r="D9" s="231" t="e">
        <f>'Purchase Order'!H6</f>
        <v>#REF!</v>
      </c>
      <c r="E9" s="231"/>
      <c r="F9" s="232"/>
      <c r="G9" s="137"/>
      <c r="H9" s="69" t="s">
        <v>73</v>
      </c>
      <c r="I9" s="221">
        <f>IF(ISBLANK(L9),"","x")</f>
      </c>
      <c r="J9" s="68" t="s">
        <v>77</v>
      </c>
      <c r="K9" s="68"/>
      <c r="L9" s="588"/>
      <c r="M9" s="589"/>
      <c r="N9" s="100"/>
      <c r="O9" s="100"/>
      <c r="P9" s="100"/>
      <c r="Q9" s="100"/>
      <c r="R9" s="100"/>
      <c r="S9" s="100"/>
      <c r="T9" s="100"/>
      <c r="U9" s="100"/>
    </row>
    <row r="10" spans="2:21" ht="15" customHeight="1">
      <c r="B10" s="67"/>
      <c r="C10" s="23"/>
      <c r="D10" s="233" t="e">
        <f>'Purchase Order'!H7</f>
        <v>#REF!</v>
      </c>
      <c r="E10" s="233"/>
      <c r="F10" s="234"/>
      <c r="G10" s="137"/>
      <c r="H10" s="69" t="s">
        <v>75</v>
      </c>
      <c r="I10" s="221">
        <f>IF(ISBLANK(L10),"","x")</f>
      </c>
      <c r="J10" s="590" t="s">
        <v>78</v>
      </c>
      <c r="K10" s="590"/>
      <c r="L10" s="588"/>
      <c r="M10" s="589"/>
      <c r="N10" s="100"/>
      <c r="O10" s="100"/>
      <c r="P10" s="100"/>
      <c r="Q10" s="100"/>
      <c r="R10" s="100"/>
      <c r="S10" s="100"/>
      <c r="T10" s="100"/>
      <c r="U10" s="100"/>
    </row>
    <row r="11" spans="2:21" ht="15">
      <c r="B11" s="67" t="s">
        <v>35</v>
      </c>
      <c r="C11" s="23"/>
      <c r="D11" s="592" t="e">
        <f>'Purchase Order'!H8</f>
        <v>#REF!</v>
      </c>
      <c r="E11" s="592"/>
      <c r="F11" s="593"/>
      <c r="G11" s="70"/>
      <c r="H11" s="215"/>
      <c r="I11" s="235"/>
      <c r="J11" s="222"/>
      <c r="K11" s="222"/>
      <c r="L11" s="222"/>
      <c r="M11" s="222"/>
      <c r="N11" s="100"/>
      <c r="O11" s="100"/>
      <c r="P11" s="100"/>
      <c r="Q11" s="100"/>
      <c r="R11" s="100"/>
      <c r="S11" s="100"/>
      <c r="T11" s="100"/>
      <c r="U11" s="100"/>
    </row>
    <row r="12" spans="2:21" ht="15">
      <c r="B12" s="71" t="s">
        <v>37</v>
      </c>
      <c r="C12" s="72"/>
      <c r="D12" s="575" t="e">
        <f>'Purchase Order'!H9</f>
        <v>#REF!</v>
      </c>
      <c r="E12" s="575"/>
      <c r="F12" s="576"/>
      <c r="G12" s="70"/>
      <c r="H12" s="216"/>
      <c r="I12" s="217"/>
      <c r="J12" s="218"/>
      <c r="K12" s="218"/>
      <c r="L12" s="218"/>
      <c r="M12" s="219"/>
      <c r="N12" s="100"/>
      <c r="O12" s="100"/>
      <c r="P12" s="100"/>
      <c r="Q12" s="100"/>
      <c r="R12" s="100"/>
      <c r="S12" s="100"/>
      <c r="T12" s="100"/>
      <c r="U12" s="100"/>
    </row>
    <row r="13" spans="2:21" ht="20.25" customHeight="1">
      <c r="B13" s="577" t="s">
        <v>118</v>
      </c>
      <c r="C13" s="577"/>
      <c r="D13" s="577"/>
      <c r="E13" s="578" t="e">
        <f>'Purchase Order'!E17</f>
        <v>#REF!</v>
      </c>
      <c r="F13" s="578"/>
      <c r="G13" s="12"/>
      <c r="H13" s="12"/>
      <c r="I13" s="23"/>
      <c r="J13" s="23"/>
      <c r="K13" s="23"/>
      <c r="L13" s="23"/>
      <c r="M13" s="59"/>
      <c r="N13" s="100"/>
      <c r="O13" s="100"/>
      <c r="P13" s="100"/>
      <c r="Q13" s="100"/>
      <c r="R13" s="100"/>
      <c r="S13" s="100"/>
      <c r="T13" s="100"/>
      <c r="U13" s="100"/>
    </row>
    <row r="14" spans="2:21" ht="19.5" customHeight="1">
      <c r="B14" s="579" t="s">
        <v>79</v>
      </c>
      <c r="C14" s="580"/>
      <c r="D14" s="580"/>
      <c r="E14" s="580"/>
      <c r="F14" s="580"/>
      <c r="G14" s="581" t="s">
        <v>80</v>
      </c>
      <c r="H14" s="581"/>
      <c r="I14" s="580" t="s">
        <v>81</v>
      </c>
      <c r="J14" s="580"/>
      <c r="K14" s="580"/>
      <c r="L14" s="580"/>
      <c r="M14" s="582"/>
      <c r="N14" s="100"/>
      <c r="O14" s="100"/>
      <c r="P14" s="100"/>
      <c r="Q14" s="100"/>
      <c r="R14" s="100"/>
      <c r="S14" s="100"/>
      <c r="T14" s="100"/>
      <c r="U14" s="100"/>
    </row>
    <row r="15" spans="2:21" ht="15.75">
      <c r="B15" s="139"/>
      <c r="C15" s="29" t="s">
        <v>82</v>
      </c>
      <c r="D15" s="23"/>
      <c r="E15" s="23"/>
      <c r="F15" s="23"/>
      <c r="G15" s="138"/>
      <c r="H15" s="74" t="s">
        <v>83</v>
      </c>
      <c r="I15" s="271" t="e">
        <f>IF(OR(L15="",M15=""),"","x")</f>
        <v>#REF!</v>
      </c>
      <c r="J15" s="75" t="s">
        <v>84</v>
      </c>
      <c r="K15" s="76"/>
      <c r="L15" s="236" t="e">
        <f>IF('Purchase Order'!J3&gt;"",'Purchase Order'!J3,"")</f>
        <v>#REF!</v>
      </c>
      <c r="M15" s="325" t="e">
        <f>IF('Purchase Order'!K3&gt;0,'Purchase Order'!K3,"")</f>
        <v>#REF!</v>
      </c>
      <c r="N15" s="100"/>
      <c r="O15" s="100"/>
      <c r="P15" s="100"/>
      <c r="Q15" s="100"/>
      <c r="R15" s="100"/>
      <c r="S15" s="100"/>
      <c r="T15" s="100"/>
      <c r="U15" s="100"/>
    </row>
    <row r="16" spans="2:21" ht="15.75">
      <c r="B16" s="139"/>
      <c r="C16" s="29" t="s">
        <v>85</v>
      </c>
      <c r="D16" s="23"/>
      <c r="E16" s="23"/>
      <c r="F16" s="23"/>
      <c r="G16" s="138"/>
      <c r="H16" s="74" t="s">
        <v>86</v>
      </c>
      <c r="I16" s="271">
        <f>IF(OR(L16="",M16=""),"","x")</f>
      </c>
      <c r="J16" s="75" t="s">
        <v>87</v>
      </c>
      <c r="K16" s="76"/>
      <c r="L16" s="237">
        <f>IF('Purchase Order'!C2&gt;"",'Purchase Order'!C2,"")</f>
      </c>
      <c r="M16" s="326">
        <f>IF('Purchase Order'!D2&gt;0,'Purchase Order'!D2,"")</f>
      </c>
      <c r="N16" s="100"/>
      <c r="O16" s="100"/>
      <c r="P16" s="100"/>
      <c r="Q16" s="100"/>
      <c r="R16" s="100"/>
      <c r="S16" s="100"/>
      <c r="T16" s="100"/>
      <c r="U16" s="100"/>
    </row>
    <row r="17" spans="2:21" ht="15.75">
      <c r="B17" s="139"/>
      <c r="C17" s="29" t="s">
        <v>88</v>
      </c>
      <c r="D17" s="23"/>
      <c r="E17" s="23"/>
      <c r="F17" s="23"/>
      <c r="G17" s="138"/>
      <c r="H17" s="74" t="s">
        <v>89</v>
      </c>
      <c r="I17" s="271">
        <f>IF(ISBLANK(L17),"","x")</f>
      </c>
      <c r="J17" s="75" t="s">
        <v>90</v>
      </c>
      <c r="K17" s="75"/>
      <c r="L17" s="583"/>
      <c r="M17" s="584"/>
      <c r="N17" s="100"/>
      <c r="O17" s="100"/>
      <c r="P17" s="100"/>
      <c r="Q17" s="100"/>
      <c r="R17" s="100"/>
      <c r="S17" s="100"/>
      <c r="T17" s="100"/>
      <c r="U17" s="100"/>
    </row>
    <row r="18" spans="2:21" ht="12" customHeight="1">
      <c r="B18" s="77"/>
      <c r="C18" s="72"/>
      <c r="D18" s="72"/>
      <c r="E18" s="72"/>
      <c r="F18" s="72"/>
      <c r="G18" s="12"/>
      <c r="H18" s="12"/>
      <c r="I18" s="72"/>
      <c r="J18" s="72"/>
      <c r="K18" s="72"/>
      <c r="L18" s="72"/>
      <c r="M18" s="78"/>
      <c r="N18" s="100"/>
      <c r="O18" s="104"/>
      <c r="P18" s="100"/>
      <c r="Q18" s="100"/>
      <c r="R18" s="100"/>
      <c r="S18" s="100"/>
      <c r="T18" s="100"/>
      <c r="U18" s="100"/>
    </row>
    <row r="19" spans="2:21" ht="29.25" customHeight="1">
      <c r="B19" s="83" t="s">
        <v>104</v>
      </c>
      <c r="C19" s="79" t="s">
        <v>91</v>
      </c>
      <c r="D19" s="80" t="s">
        <v>1</v>
      </c>
      <c r="E19" s="585" t="s">
        <v>92</v>
      </c>
      <c r="F19" s="586"/>
      <c r="G19" s="586"/>
      <c r="H19" s="586"/>
      <c r="I19" s="81" t="s">
        <v>116</v>
      </c>
      <c r="J19" s="82" t="s">
        <v>117</v>
      </c>
      <c r="K19" s="83" t="s">
        <v>93</v>
      </c>
      <c r="L19" s="585" t="s">
        <v>31</v>
      </c>
      <c r="M19" s="587"/>
      <c r="N19" s="100"/>
      <c r="O19" s="238" t="s">
        <v>108</v>
      </c>
      <c r="P19" s="239" t="s">
        <v>107</v>
      </c>
      <c r="Q19" s="100"/>
      <c r="R19" s="100"/>
      <c r="S19" s="100"/>
      <c r="T19" s="100"/>
      <c r="U19" s="100"/>
    </row>
    <row r="20" spans="2:21" ht="15" customHeight="1">
      <c r="B20" s="13">
        <v>1</v>
      </c>
      <c r="C20" s="240">
        <v>55</v>
      </c>
      <c r="D20" s="241" t="s">
        <v>126</v>
      </c>
      <c r="E20" s="242" t="s">
        <v>127</v>
      </c>
      <c r="F20" s="243"/>
      <c r="G20" s="243"/>
      <c r="H20" s="243"/>
      <c r="I20" s="244"/>
      <c r="J20" s="245"/>
      <c r="K20" s="321"/>
      <c r="L20" s="571"/>
      <c r="M20" s="572"/>
      <c r="N20" s="84" t="e">
        <v>#DIV/0!</v>
      </c>
      <c r="O20" s="135">
        <v>45</v>
      </c>
      <c r="P20" s="135">
        <f>O20-K20</f>
        <v>45</v>
      </c>
      <c r="Q20" s="100"/>
      <c r="R20" s="100"/>
      <c r="S20" s="100"/>
      <c r="T20" s="100"/>
      <c r="U20" s="100"/>
    </row>
    <row r="21" spans="2:21" ht="15" customHeight="1">
      <c r="B21" s="14">
        <v>0</v>
      </c>
      <c r="C21" s="246">
        <v>0</v>
      </c>
      <c r="D21" s="247"/>
      <c r="E21" s="248"/>
      <c r="F21" s="249"/>
      <c r="G21" s="249"/>
      <c r="H21" s="249"/>
      <c r="I21" s="250"/>
      <c r="J21" s="251"/>
      <c r="K21" s="190"/>
      <c r="L21" s="548"/>
      <c r="M21" s="549"/>
      <c r="N21" s="84" t="e">
        <v>#DIV/0!</v>
      </c>
      <c r="O21" s="135">
        <v>0</v>
      </c>
      <c r="P21" s="135">
        <f aca="true" t="shared" si="0" ref="P21:P39">O21-K21</f>
        <v>0</v>
      </c>
      <c r="Q21" s="100"/>
      <c r="R21" s="100"/>
      <c r="S21" s="100"/>
      <c r="T21" s="100"/>
      <c r="U21" s="100"/>
    </row>
    <row r="22" spans="2:21" ht="15" customHeight="1">
      <c r="B22" s="14">
        <v>0</v>
      </c>
      <c r="C22" s="246">
        <v>0</v>
      </c>
      <c r="D22" s="247"/>
      <c r="E22" s="248"/>
      <c r="F22" s="249"/>
      <c r="G22" s="249"/>
      <c r="H22" s="249"/>
      <c r="I22" s="250"/>
      <c r="J22" s="251"/>
      <c r="K22" s="190"/>
      <c r="L22" s="548"/>
      <c r="M22" s="549"/>
      <c r="N22" s="84" t="e">
        <v>#DIV/0!</v>
      </c>
      <c r="O22" s="135">
        <v>0</v>
      </c>
      <c r="P22" s="135">
        <f t="shared" si="0"/>
        <v>0</v>
      </c>
      <c r="Q22" s="100"/>
      <c r="R22" s="100"/>
      <c r="S22" s="100"/>
      <c r="T22" s="100"/>
      <c r="U22" s="100"/>
    </row>
    <row r="23" spans="2:21" ht="15" customHeight="1">
      <c r="B23" s="14">
        <v>0</v>
      </c>
      <c r="C23" s="246">
        <v>0</v>
      </c>
      <c r="D23" s="247"/>
      <c r="E23" s="248"/>
      <c r="F23" s="249"/>
      <c r="G23" s="249"/>
      <c r="H23" s="249"/>
      <c r="I23" s="250"/>
      <c r="J23" s="251"/>
      <c r="K23" s="190"/>
      <c r="L23" s="548"/>
      <c r="M23" s="549"/>
      <c r="N23" s="84" t="e">
        <v>#DIV/0!</v>
      </c>
      <c r="O23" s="135">
        <v>0</v>
      </c>
      <c r="P23" s="135">
        <f t="shared" si="0"/>
        <v>0</v>
      </c>
      <c r="Q23" s="100"/>
      <c r="R23" s="100"/>
      <c r="S23" s="100"/>
      <c r="T23" s="100"/>
      <c r="U23" s="100"/>
    </row>
    <row r="24" spans="2:21" ht="15" customHeight="1">
      <c r="B24" s="14">
        <v>0</v>
      </c>
      <c r="C24" s="246">
        <v>0</v>
      </c>
      <c r="D24" s="247"/>
      <c r="E24" s="248"/>
      <c r="F24" s="249"/>
      <c r="G24" s="249"/>
      <c r="H24" s="249"/>
      <c r="I24" s="250"/>
      <c r="J24" s="251"/>
      <c r="K24" s="190"/>
      <c r="L24" s="548"/>
      <c r="M24" s="549"/>
      <c r="N24" s="84" t="e">
        <v>#DIV/0!</v>
      </c>
      <c r="O24" s="135">
        <v>0</v>
      </c>
      <c r="P24" s="135">
        <f t="shared" si="0"/>
        <v>0</v>
      </c>
      <c r="Q24" s="100"/>
      <c r="R24" s="100"/>
      <c r="S24" s="100"/>
      <c r="T24" s="100"/>
      <c r="U24" s="100"/>
    </row>
    <row r="25" spans="2:21" ht="15" customHeight="1">
      <c r="B25" s="14">
        <v>0</v>
      </c>
      <c r="C25" s="246">
        <v>0</v>
      </c>
      <c r="D25" s="247"/>
      <c r="E25" s="248"/>
      <c r="F25" s="249"/>
      <c r="G25" s="249"/>
      <c r="H25" s="249"/>
      <c r="I25" s="250"/>
      <c r="J25" s="251"/>
      <c r="K25" s="190"/>
      <c r="L25" s="548"/>
      <c r="M25" s="549"/>
      <c r="N25" s="84" t="e">
        <v>#DIV/0!</v>
      </c>
      <c r="O25" s="135">
        <v>0</v>
      </c>
      <c r="P25" s="135">
        <f t="shared" si="0"/>
        <v>0</v>
      </c>
      <c r="Q25" s="100"/>
      <c r="R25" s="100"/>
      <c r="S25" s="100"/>
      <c r="T25" s="100"/>
      <c r="U25" s="100"/>
    </row>
    <row r="26" spans="2:21" ht="15" customHeight="1">
      <c r="B26" s="14">
        <v>0</v>
      </c>
      <c r="C26" s="246">
        <v>0</v>
      </c>
      <c r="D26" s="247"/>
      <c r="E26" s="248"/>
      <c r="F26" s="249"/>
      <c r="G26" s="249"/>
      <c r="H26" s="249"/>
      <c r="I26" s="250"/>
      <c r="J26" s="251"/>
      <c r="K26" s="190"/>
      <c r="L26" s="548"/>
      <c r="M26" s="549"/>
      <c r="N26" s="84" t="e">
        <v>#DIV/0!</v>
      </c>
      <c r="O26" s="135">
        <v>0</v>
      </c>
      <c r="P26" s="135">
        <f t="shared" si="0"/>
        <v>0</v>
      </c>
      <c r="Q26" s="100"/>
      <c r="R26" s="100"/>
      <c r="S26" s="100"/>
      <c r="T26" s="100"/>
      <c r="U26" s="100"/>
    </row>
    <row r="27" spans="2:21" ht="15" customHeight="1">
      <c r="B27" s="14">
        <v>0</v>
      </c>
      <c r="C27" s="246">
        <v>0</v>
      </c>
      <c r="D27" s="247"/>
      <c r="E27" s="248"/>
      <c r="F27" s="252"/>
      <c r="G27" s="252"/>
      <c r="H27" s="252"/>
      <c r="I27" s="253"/>
      <c r="J27" s="251"/>
      <c r="K27" s="190"/>
      <c r="L27" s="548"/>
      <c r="M27" s="549"/>
      <c r="N27" s="84" t="e">
        <v>#DIV/0!</v>
      </c>
      <c r="O27" s="135">
        <v>0</v>
      </c>
      <c r="P27" s="135">
        <f t="shared" si="0"/>
        <v>0</v>
      </c>
      <c r="Q27" s="100"/>
      <c r="R27" s="100"/>
      <c r="S27" s="100"/>
      <c r="T27" s="100"/>
      <c r="U27" s="100"/>
    </row>
    <row r="28" spans="2:21" ht="15" customHeight="1">
      <c r="B28" s="14">
        <v>0</v>
      </c>
      <c r="C28" s="246">
        <v>0</v>
      </c>
      <c r="D28" s="247"/>
      <c r="E28" s="248"/>
      <c r="F28" s="252"/>
      <c r="G28" s="252"/>
      <c r="H28" s="252"/>
      <c r="I28" s="250"/>
      <c r="J28" s="251"/>
      <c r="K28" s="190"/>
      <c r="L28" s="548"/>
      <c r="M28" s="549"/>
      <c r="N28" s="84" t="e">
        <v>#DIV/0!</v>
      </c>
      <c r="O28" s="135">
        <v>0</v>
      </c>
      <c r="P28" s="135">
        <f t="shared" si="0"/>
        <v>0</v>
      </c>
      <c r="Q28" s="100"/>
      <c r="R28" s="100"/>
      <c r="S28" s="100"/>
      <c r="T28" s="100"/>
      <c r="U28" s="100"/>
    </row>
    <row r="29" spans="2:21" ht="15" customHeight="1">
      <c r="B29" s="14">
        <v>0</v>
      </c>
      <c r="C29" s="246">
        <v>0</v>
      </c>
      <c r="D29" s="247"/>
      <c r="E29" s="248"/>
      <c r="F29" s="252"/>
      <c r="G29" s="252"/>
      <c r="H29" s="252"/>
      <c r="I29" s="250"/>
      <c r="J29" s="251"/>
      <c r="K29" s="190"/>
      <c r="L29" s="548"/>
      <c r="M29" s="549"/>
      <c r="N29" s="84" t="e">
        <v>#DIV/0!</v>
      </c>
      <c r="O29" s="135">
        <v>0</v>
      </c>
      <c r="P29" s="135">
        <f t="shared" si="0"/>
        <v>0</v>
      </c>
      <c r="Q29" s="100"/>
      <c r="R29" s="100"/>
      <c r="S29" s="100"/>
      <c r="T29" s="100"/>
      <c r="U29" s="100"/>
    </row>
    <row r="30" spans="2:21" ht="15" customHeight="1">
      <c r="B30" s="14">
        <v>0</v>
      </c>
      <c r="C30" s="246">
        <v>0</v>
      </c>
      <c r="D30" s="247"/>
      <c r="E30" s="248"/>
      <c r="F30" s="252"/>
      <c r="G30" s="252"/>
      <c r="H30" s="252"/>
      <c r="I30" s="250"/>
      <c r="J30" s="251"/>
      <c r="K30" s="190"/>
      <c r="L30" s="548"/>
      <c r="M30" s="549"/>
      <c r="N30" s="84" t="e">
        <v>#DIV/0!</v>
      </c>
      <c r="O30" s="135">
        <v>0</v>
      </c>
      <c r="P30" s="135">
        <f t="shared" si="0"/>
        <v>0</v>
      </c>
      <c r="Q30" s="100"/>
      <c r="R30" s="100"/>
      <c r="S30" s="100"/>
      <c r="T30" s="100"/>
      <c r="U30" s="100"/>
    </row>
    <row r="31" spans="2:21" ht="15" customHeight="1">
      <c r="B31" s="14">
        <v>0</v>
      </c>
      <c r="C31" s="246">
        <v>0</v>
      </c>
      <c r="D31" s="247"/>
      <c r="E31" s="248"/>
      <c r="F31" s="252"/>
      <c r="G31" s="252"/>
      <c r="H31" s="252"/>
      <c r="I31" s="250"/>
      <c r="J31" s="251"/>
      <c r="K31" s="190"/>
      <c r="L31" s="548"/>
      <c r="M31" s="549"/>
      <c r="N31" s="84" t="e">
        <v>#DIV/0!</v>
      </c>
      <c r="O31" s="135">
        <v>0</v>
      </c>
      <c r="P31" s="135">
        <f t="shared" si="0"/>
        <v>0</v>
      </c>
      <c r="Q31" s="100"/>
      <c r="R31" s="100"/>
      <c r="S31" s="100"/>
      <c r="T31" s="100"/>
      <c r="U31" s="100"/>
    </row>
    <row r="32" spans="2:21" ht="15" customHeight="1">
      <c r="B32" s="85">
        <v>0</v>
      </c>
      <c r="C32" s="246">
        <v>0</v>
      </c>
      <c r="D32" s="247"/>
      <c r="E32" s="248"/>
      <c r="F32" s="252"/>
      <c r="G32" s="252"/>
      <c r="H32" s="252"/>
      <c r="I32" s="250"/>
      <c r="J32" s="251"/>
      <c r="K32" s="190"/>
      <c r="L32" s="548"/>
      <c r="M32" s="549"/>
      <c r="N32" s="84" t="e">
        <v>#DIV/0!</v>
      </c>
      <c r="O32" s="135">
        <v>0</v>
      </c>
      <c r="P32" s="135">
        <f t="shared" si="0"/>
        <v>0</v>
      </c>
      <c r="Q32" s="100"/>
      <c r="R32" s="100"/>
      <c r="S32" s="100"/>
      <c r="T32" s="100"/>
      <c r="U32" s="100"/>
    </row>
    <row r="33" spans="2:21" ht="15" customHeight="1">
      <c r="B33" s="85">
        <v>0</v>
      </c>
      <c r="C33" s="246">
        <v>0</v>
      </c>
      <c r="D33" s="247"/>
      <c r="E33" s="248"/>
      <c r="F33" s="252"/>
      <c r="G33" s="252"/>
      <c r="H33" s="252"/>
      <c r="I33" s="250"/>
      <c r="J33" s="251"/>
      <c r="K33" s="190"/>
      <c r="L33" s="548"/>
      <c r="M33" s="549"/>
      <c r="N33" s="84" t="e">
        <v>#DIV/0!</v>
      </c>
      <c r="O33" s="135">
        <v>0</v>
      </c>
      <c r="P33" s="135">
        <f t="shared" si="0"/>
        <v>0</v>
      </c>
      <c r="Q33" s="100"/>
      <c r="R33" s="100"/>
      <c r="S33" s="100"/>
      <c r="T33" s="100"/>
      <c r="U33" s="100"/>
    </row>
    <row r="34" spans="2:21" ht="15" customHeight="1">
      <c r="B34" s="209">
        <v>0</v>
      </c>
      <c r="C34" s="254">
        <v>0</v>
      </c>
      <c r="D34" s="255"/>
      <c r="E34" s="256"/>
      <c r="F34" s="257"/>
      <c r="G34" s="257"/>
      <c r="H34" s="257"/>
      <c r="I34" s="258"/>
      <c r="J34" s="259"/>
      <c r="K34" s="226"/>
      <c r="L34" s="548"/>
      <c r="M34" s="549"/>
      <c r="N34" s="84"/>
      <c r="O34" s="135">
        <v>0</v>
      </c>
      <c r="P34" s="135">
        <f t="shared" si="0"/>
        <v>0</v>
      </c>
      <c r="Q34" s="100"/>
      <c r="R34" s="100"/>
      <c r="S34" s="100"/>
      <c r="T34" s="100"/>
      <c r="U34" s="100"/>
    </row>
    <row r="35" spans="2:21" ht="15" customHeight="1">
      <c r="B35" s="209">
        <v>0</v>
      </c>
      <c r="C35" s="254">
        <v>0</v>
      </c>
      <c r="D35" s="255"/>
      <c r="E35" s="256"/>
      <c r="F35" s="257"/>
      <c r="G35" s="257"/>
      <c r="H35" s="257"/>
      <c r="I35" s="258"/>
      <c r="J35" s="259"/>
      <c r="K35" s="226"/>
      <c r="L35" s="548"/>
      <c r="M35" s="549"/>
      <c r="N35" s="84"/>
      <c r="O35" s="135">
        <v>0</v>
      </c>
      <c r="P35" s="135">
        <f t="shared" si="0"/>
        <v>0</v>
      </c>
      <c r="Q35" s="100"/>
      <c r="R35" s="100"/>
      <c r="S35" s="100"/>
      <c r="T35" s="100"/>
      <c r="U35" s="100"/>
    </row>
    <row r="36" spans="2:21" ht="15" customHeight="1">
      <c r="B36" s="209">
        <v>0</v>
      </c>
      <c r="C36" s="254">
        <v>0</v>
      </c>
      <c r="D36" s="255"/>
      <c r="E36" s="256"/>
      <c r="F36" s="257"/>
      <c r="G36" s="257"/>
      <c r="H36" s="257"/>
      <c r="I36" s="258"/>
      <c r="J36" s="259"/>
      <c r="K36" s="226"/>
      <c r="L36" s="548"/>
      <c r="M36" s="549"/>
      <c r="N36" s="84"/>
      <c r="O36" s="135">
        <v>0</v>
      </c>
      <c r="P36" s="135">
        <f t="shared" si="0"/>
        <v>0</v>
      </c>
      <c r="Q36" s="100"/>
      <c r="R36" s="100"/>
      <c r="S36" s="100"/>
      <c r="T36" s="100"/>
      <c r="U36" s="100"/>
    </row>
    <row r="37" spans="2:21" ht="15" customHeight="1">
      <c r="B37" s="209">
        <v>0</v>
      </c>
      <c r="C37" s="254">
        <v>0</v>
      </c>
      <c r="D37" s="255"/>
      <c r="E37" s="256"/>
      <c r="F37" s="257"/>
      <c r="G37" s="257"/>
      <c r="H37" s="257"/>
      <c r="I37" s="258"/>
      <c r="J37" s="259"/>
      <c r="K37" s="226"/>
      <c r="L37" s="548"/>
      <c r="M37" s="549"/>
      <c r="N37" s="84"/>
      <c r="O37" s="135">
        <v>0</v>
      </c>
      <c r="P37" s="135">
        <f t="shared" si="0"/>
        <v>0</v>
      </c>
      <c r="Q37" s="100"/>
      <c r="R37" s="100"/>
      <c r="S37" s="100"/>
      <c r="T37" s="100"/>
      <c r="U37" s="100"/>
    </row>
    <row r="38" spans="2:21" ht="15" customHeight="1">
      <c r="B38" s="209">
        <v>0</v>
      </c>
      <c r="C38" s="254">
        <v>0</v>
      </c>
      <c r="D38" s="255"/>
      <c r="E38" s="256"/>
      <c r="F38" s="257"/>
      <c r="G38" s="257"/>
      <c r="H38" s="257"/>
      <c r="I38" s="258"/>
      <c r="J38" s="259"/>
      <c r="K38" s="226"/>
      <c r="L38" s="548"/>
      <c r="M38" s="549"/>
      <c r="N38" s="84"/>
      <c r="O38" s="135">
        <v>0</v>
      </c>
      <c r="P38" s="135">
        <f t="shared" si="0"/>
        <v>0</v>
      </c>
      <c r="Q38" s="100"/>
      <c r="R38" s="100"/>
      <c r="S38" s="100"/>
      <c r="T38" s="100"/>
      <c r="U38" s="100"/>
    </row>
    <row r="39" spans="2:21" ht="15" customHeight="1">
      <c r="B39" s="86">
        <v>0</v>
      </c>
      <c r="C39" s="260">
        <v>0</v>
      </c>
      <c r="D39" s="261"/>
      <c r="E39" s="262"/>
      <c r="F39" s="263"/>
      <c r="G39" s="263"/>
      <c r="H39" s="263"/>
      <c r="I39" s="264"/>
      <c r="J39" s="265"/>
      <c r="K39" s="191"/>
      <c r="L39" s="573"/>
      <c r="M39" s="574"/>
      <c r="N39" s="84" t="e">
        <v>#DIV/0!</v>
      </c>
      <c r="O39" s="135">
        <v>0</v>
      </c>
      <c r="P39" s="135">
        <f t="shared" si="0"/>
        <v>0</v>
      </c>
      <c r="Q39" s="100"/>
      <c r="R39" s="100"/>
      <c r="S39" s="100"/>
      <c r="T39" s="100"/>
      <c r="U39" s="100"/>
    </row>
    <row r="40" spans="2:21" ht="10.5" customHeight="1">
      <c r="B40" s="87"/>
      <c r="C40" s="98"/>
      <c r="D40" s="23"/>
      <c r="E40" s="23"/>
      <c r="F40" s="23"/>
      <c r="G40" s="23"/>
      <c r="H40" s="23"/>
      <c r="I40" s="23"/>
      <c r="J40" s="23"/>
      <c r="K40" s="228">
        <f>SUM(K20:K39)</f>
        <v>0</v>
      </c>
      <c r="L40" s="23"/>
      <c r="M40" s="88"/>
      <c r="N40" s="100"/>
      <c r="O40" s="147">
        <f>SUM(O20:O39)</f>
        <v>45</v>
      </c>
      <c r="P40" s="147">
        <f>SUM(P20:P39)</f>
        <v>45</v>
      </c>
      <c r="Q40" s="100"/>
      <c r="R40" s="100"/>
      <c r="S40" s="100"/>
      <c r="T40" s="100"/>
      <c r="U40" s="100"/>
    </row>
    <row r="41" spans="2:21" ht="15">
      <c r="B41" s="568" t="s">
        <v>115</v>
      </c>
      <c r="C41" s="569"/>
      <c r="D41" s="569"/>
      <c r="E41" s="551">
        <f>'Purchase Order'!E40</f>
      </c>
      <c r="F41" s="552"/>
      <c r="G41" s="552"/>
      <c r="H41" s="552"/>
      <c r="I41" s="552"/>
      <c r="J41" s="552"/>
      <c r="K41" s="552"/>
      <c r="L41" s="552"/>
      <c r="M41" s="553"/>
      <c r="N41" s="100"/>
      <c r="O41" s="136"/>
      <c r="P41" s="100"/>
      <c r="Q41" s="100"/>
      <c r="R41" s="100"/>
      <c r="S41" s="100"/>
      <c r="T41" s="100"/>
      <c r="U41" s="100"/>
    </row>
    <row r="42" spans="2:21" ht="10.5" customHeight="1">
      <c r="B42" s="89"/>
      <c r="C42" s="73"/>
      <c r="D42" s="73"/>
      <c r="E42" s="73"/>
      <c r="F42" s="73"/>
      <c r="G42" s="73"/>
      <c r="H42" s="73"/>
      <c r="I42" s="73"/>
      <c r="J42" s="73"/>
      <c r="K42" s="227"/>
      <c r="L42" s="73"/>
      <c r="M42" s="90"/>
      <c r="N42" s="100"/>
      <c r="O42" s="100"/>
      <c r="P42" s="100"/>
      <c r="Q42" s="100"/>
      <c r="R42" s="100"/>
      <c r="S42" s="100"/>
      <c r="T42" s="100"/>
      <c r="U42" s="100"/>
    </row>
    <row r="43" spans="2:21" ht="15">
      <c r="B43" s="91" t="s">
        <v>94</v>
      </c>
      <c r="C43" s="24"/>
      <c r="D43" s="24"/>
      <c r="E43" s="24"/>
      <c r="F43" s="24"/>
      <c r="G43" s="24"/>
      <c r="H43" s="92" t="s">
        <v>95</v>
      </c>
      <c r="I43" s="24"/>
      <c r="J43" s="24"/>
      <c r="K43" s="23"/>
      <c r="L43" s="23"/>
      <c r="M43" s="59"/>
      <c r="N43" s="100"/>
      <c r="O43" s="100"/>
      <c r="P43" s="100"/>
      <c r="Q43" s="100"/>
      <c r="R43" s="100"/>
      <c r="S43" s="100"/>
      <c r="T43" s="100"/>
      <c r="U43" s="100"/>
    </row>
    <row r="44" spans="2:21" ht="15.75">
      <c r="B44" s="93" t="s">
        <v>96</v>
      </c>
      <c r="C44" s="24"/>
      <c r="D44" s="570"/>
      <c r="E44" s="570"/>
      <c r="F44" s="570"/>
      <c r="G44" s="24"/>
      <c r="H44" s="94" t="s">
        <v>96</v>
      </c>
      <c r="I44" s="543"/>
      <c r="J44" s="543"/>
      <c r="K44" s="543"/>
      <c r="L44" s="543"/>
      <c r="M44" s="544"/>
      <c r="N44" s="100"/>
      <c r="O44" s="100"/>
      <c r="P44" s="100"/>
      <c r="Q44" s="100"/>
      <c r="R44" s="100"/>
      <c r="S44" s="100"/>
      <c r="T44" s="100"/>
      <c r="U44" s="100"/>
    </row>
    <row r="45" spans="2:21" ht="15.75">
      <c r="B45" s="93" t="s">
        <v>97</v>
      </c>
      <c r="C45" s="24"/>
      <c r="D45" s="545"/>
      <c r="E45" s="545"/>
      <c r="F45" s="545"/>
      <c r="G45" s="24"/>
      <c r="H45" s="94" t="s">
        <v>98</v>
      </c>
      <c r="I45" s="546"/>
      <c r="J45" s="546"/>
      <c r="K45" s="546"/>
      <c r="L45" s="546"/>
      <c r="M45" s="547"/>
      <c r="N45" s="100"/>
      <c r="O45" s="100"/>
      <c r="P45" s="100"/>
      <c r="Q45" s="100"/>
      <c r="R45" s="100"/>
      <c r="S45" s="100"/>
      <c r="T45" s="100"/>
      <c r="U45" s="100"/>
    </row>
    <row r="46" spans="2:21" ht="15">
      <c r="B46" s="95"/>
      <c r="C46" s="24"/>
      <c r="D46" s="554"/>
      <c r="E46" s="554"/>
      <c r="F46" s="554"/>
      <c r="G46" s="24"/>
      <c r="H46" s="96"/>
      <c r="I46" s="556"/>
      <c r="J46" s="556"/>
      <c r="K46" s="556"/>
      <c r="L46" s="556"/>
      <c r="M46" s="557"/>
      <c r="N46" s="100"/>
      <c r="O46" s="100"/>
      <c r="P46" s="100"/>
      <c r="Q46" s="100"/>
      <c r="R46" s="100"/>
      <c r="S46" s="100"/>
      <c r="T46" s="100"/>
      <c r="U46" s="100"/>
    </row>
    <row r="47" spans="2:21" ht="15">
      <c r="B47" s="93" t="s">
        <v>99</v>
      </c>
      <c r="C47" s="24"/>
      <c r="D47" s="555"/>
      <c r="E47" s="555"/>
      <c r="F47" s="555"/>
      <c r="G47" s="24"/>
      <c r="H47" s="94" t="s">
        <v>99</v>
      </c>
      <c r="I47" s="558"/>
      <c r="J47" s="558"/>
      <c r="K47" s="558"/>
      <c r="L47" s="558"/>
      <c r="M47" s="559"/>
      <c r="N47" s="100"/>
      <c r="O47" s="100"/>
      <c r="P47" s="100"/>
      <c r="Q47" s="100"/>
      <c r="R47" s="100"/>
      <c r="S47" s="100"/>
      <c r="T47" s="100"/>
      <c r="U47" s="100"/>
    </row>
    <row r="48" spans="2:21" ht="12" customHeight="1">
      <c r="B48" s="97"/>
      <c r="C48" s="23"/>
      <c r="D48" s="23"/>
      <c r="E48" s="23"/>
      <c r="F48" s="23"/>
      <c r="G48" s="23"/>
      <c r="H48" s="58"/>
      <c r="I48" s="409"/>
      <c r="J48" s="409"/>
      <c r="K48" s="409"/>
      <c r="L48" s="409"/>
      <c r="M48" s="410"/>
      <c r="N48" s="100"/>
      <c r="O48" s="100"/>
      <c r="P48" s="100"/>
      <c r="Q48" s="100"/>
      <c r="R48" s="100"/>
      <c r="S48" s="100"/>
      <c r="T48" s="100"/>
      <c r="U48" s="100"/>
    </row>
    <row r="49" spans="2:21" ht="12" customHeight="1">
      <c r="B49" s="97"/>
      <c r="C49" s="23"/>
      <c r="D49" s="23"/>
      <c r="E49" s="23"/>
      <c r="F49" s="23"/>
      <c r="G49" s="23"/>
      <c r="H49" s="58" t="s">
        <v>100</v>
      </c>
      <c r="I49" s="434"/>
      <c r="J49" s="434"/>
      <c r="K49" s="434"/>
      <c r="L49" s="434"/>
      <c r="M49" s="435"/>
      <c r="N49" s="100"/>
      <c r="O49" s="100"/>
      <c r="P49" s="100"/>
      <c r="Q49" s="100"/>
      <c r="R49" s="100"/>
      <c r="S49" s="100"/>
      <c r="T49" s="100"/>
      <c r="U49" s="100"/>
    </row>
    <row r="50" spans="2:21" ht="12" customHeight="1">
      <c r="B50" s="97"/>
      <c r="C50" s="23"/>
      <c r="D50" s="23"/>
      <c r="E50" s="23"/>
      <c r="F50" s="23"/>
      <c r="G50" s="23"/>
      <c r="H50" s="23"/>
      <c r="I50" s="560" t="s">
        <v>101</v>
      </c>
      <c r="J50" s="560"/>
      <c r="K50" s="560"/>
      <c r="L50" s="560"/>
      <c r="M50" s="561"/>
      <c r="N50" s="100"/>
      <c r="O50" s="100"/>
      <c r="P50" s="100"/>
      <c r="Q50" s="100"/>
      <c r="R50" s="100"/>
      <c r="S50" s="100"/>
      <c r="T50" s="100"/>
      <c r="U50" s="100"/>
    </row>
    <row r="51" spans="2:21" ht="15">
      <c r="B51" s="562" t="s">
        <v>102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4"/>
      <c r="N51" s="100"/>
      <c r="O51" s="100"/>
      <c r="P51" s="100"/>
      <c r="Q51" s="100"/>
      <c r="R51" s="100"/>
      <c r="S51" s="100"/>
      <c r="T51" s="100"/>
      <c r="U51" s="100"/>
    </row>
    <row r="52" spans="2:21" ht="15">
      <c r="B52" s="565" t="s">
        <v>103</v>
      </c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7"/>
      <c r="N52" s="100"/>
      <c r="O52" s="100"/>
      <c r="P52" s="100"/>
      <c r="Q52" s="100"/>
      <c r="R52" s="100"/>
      <c r="S52" s="100"/>
      <c r="T52" s="100"/>
      <c r="U52" s="100"/>
    </row>
    <row r="53" spans="2:21" ht="15">
      <c r="B53" s="550" t="e">
        <f>#REF!</f>
        <v>#REF!</v>
      </c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100"/>
      <c r="O53" s="100"/>
      <c r="P53" s="100"/>
      <c r="Q53" s="100"/>
      <c r="R53" s="100"/>
      <c r="S53" s="100"/>
      <c r="T53" s="100"/>
      <c r="U53" s="100"/>
    </row>
    <row r="54" spans="2:21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0"/>
      <c r="O54" s="100"/>
      <c r="P54" s="100"/>
      <c r="Q54" s="100"/>
      <c r="R54" s="100"/>
      <c r="S54" s="100"/>
      <c r="T54" s="100"/>
      <c r="U54" s="100"/>
    </row>
    <row r="55" spans="2:21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0"/>
      <c r="O55" s="100"/>
      <c r="P55" s="100"/>
      <c r="Q55" s="100"/>
      <c r="R55" s="100"/>
      <c r="S55" s="100"/>
      <c r="T55" s="100"/>
      <c r="U55" s="100"/>
    </row>
    <row r="56" spans="2:21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0"/>
      <c r="O56" s="100"/>
      <c r="P56" s="100"/>
      <c r="Q56" s="100"/>
      <c r="R56" s="100"/>
      <c r="S56" s="100"/>
      <c r="T56" s="100"/>
      <c r="U56" s="100"/>
    </row>
    <row r="57" spans="2:21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0"/>
      <c r="O57" s="100"/>
      <c r="P57" s="100"/>
      <c r="Q57" s="100"/>
      <c r="R57" s="100"/>
      <c r="S57" s="100"/>
      <c r="T57" s="100"/>
      <c r="U57" s="100"/>
    </row>
    <row r="58" spans="2:21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0"/>
      <c r="O58" s="100"/>
      <c r="P58" s="100"/>
      <c r="Q58" s="100"/>
      <c r="R58" s="100"/>
      <c r="S58" s="100"/>
      <c r="T58" s="100"/>
      <c r="U58" s="100"/>
    </row>
    <row r="59" spans="2:21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0"/>
      <c r="O59" s="100"/>
      <c r="P59" s="100"/>
      <c r="Q59" s="100"/>
      <c r="R59" s="100"/>
      <c r="S59" s="100"/>
      <c r="T59" s="100"/>
      <c r="U59" s="100"/>
    </row>
    <row r="60" spans="2:21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0"/>
      <c r="O60" s="100"/>
      <c r="P60" s="100"/>
      <c r="Q60" s="100"/>
      <c r="R60" s="100"/>
      <c r="S60" s="100"/>
      <c r="T60" s="100"/>
      <c r="U60" s="100"/>
    </row>
    <row r="61" spans="2:21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0"/>
      <c r="O61" s="100"/>
      <c r="P61" s="100"/>
      <c r="Q61" s="100"/>
      <c r="R61" s="100"/>
      <c r="S61" s="100"/>
      <c r="T61" s="100"/>
      <c r="U61" s="100"/>
    </row>
    <row r="62" spans="2:21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0"/>
      <c r="O62" s="100"/>
      <c r="P62" s="100"/>
      <c r="Q62" s="100"/>
      <c r="R62" s="100"/>
      <c r="S62" s="100"/>
      <c r="T62" s="100"/>
      <c r="U62" s="100"/>
    </row>
    <row r="63" spans="2:21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0"/>
      <c r="O63" s="100"/>
      <c r="P63" s="100"/>
      <c r="Q63" s="100"/>
      <c r="R63" s="100"/>
      <c r="S63" s="100"/>
      <c r="T63" s="100"/>
      <c r="U63" s="100"/>
    </row>
    <row r="64" spans="2:21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0"/>
      <c r="O64" s="100"/>
      <c r="P64" s="100"/>
      <c r="Q64" s="100"/>
      <c r="R64" s="100"/>
      <c r="S64" s="100"/>
      <c r="T64" s="100"/>
      <c r="U64" s="100"/>
    </row>
    <row r="65" spans="2:21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0"/>
      <c r="O65" s="100"/>
      <c r="P65" s="100"/>
      <c r="Q65" s="100"/>
      <c r="R65" s="100"/>
      <c r="S65" s="100"/>
      <c r="T65" s="100"/>
      <c r="U65" s="100"/>
    </row>
    <row r="66" spans="2:21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0"/>
      <c r="O66" s="100"/>
      <c r="P66" s="100"/>
      <c r="Q66" s="100"/>
      <c r="R66" s="100"/>
      <c r="S66" s="100"/>
      <c r="T66" s="100"/>
      <c r="U66" s="100"/>
    </row>
    <row r="67" spans="2:21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0"/>
      <c r="O67" s="100"/>
      <c r="P67" s="100"/>
      <c r="Q67" s="100"/>
      <c r="R67" s="100"/>
      <c r="S67" s="100"/>
      <c r="T67" s="100"/>
      <c r="U67" s="100"/>
    </row>
    <row r="68" spans="2:21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0"/>
      <c r="O68" s="100"/>
      <c r="P68" s="100"/>
      <c r="Q68" s="100"/>
      <c r="R68" s="100"/>
      <c r="S68" s="100"/>
      <c r="T68" s="100"/>
      <c r="U68" s="100"/>
    </row>
    <row r="69" spans="2:21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0"/>
      <c r="O69" s="100"/>
      <c r="P69" s="100"/>
      <c r="Q69" s="100"/>
      <c r="R69" s="100"/>
      <c r="S69" s="100"/>
      <c r="T69" s="100"/>
      <c r="U69" s="100"/>
    </row>
    <row r="70" spans="2:21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0"/>
      <c r="O70" s="100"/>
      <c r="P70" s="100"/>
      <c r="Q70" s="100"/>
      <c r="R70" s="100"/>
      <c r="S70" s="100"/>
      <c r="T70" s="100"/>
      <c r="U70" s="100"/>
    </row>
  </sheetData>
  <sheetProtection password="C580" sheet="1" objects="1" scenarios="1"/>
  <mergeCells count="58">
    <mergeCell ref="L22:M22"/>
    <mergeCell ref="D12:F12"/>
    <mergeCell ref="B13:D13"/>
    <mergeCell ref="E13:F13"/>
    <mergeCell ref="B14:F14"/>
    <mergeCell ref="G14:H14"/>
    <mergeCell ref="I14:M14"/>
    <mergeCell ref="L17:M17"/>
    <mergeCell ref="E19:H19"/>
    <mergeCell ref="L19:M19"/>
    <mergeCell ref="L20:M20"/>
    <mergeCell ref="L21:M21"/>
    <mergeCell ref="L8:M8"/>
    <mergeCell ref="L6:M6"/>
    <mergeCell ref="L7:M7"/>
    <mergeCell ref="D11:F11"/>
    <mergeCell ref="G7:H7"/>
    <mergeCell ref="D8:F8"/>
    <mergeCell ref="L9:M9"/>
    <mergeCell ref="J10:K10"/>
    <mergeCell ref="L10:M10"/>
    <mergeCell ref="B1:M1"/>
    <mergeCell ref="L3:M3"/>
    <mergeCell ref="L4:M4"/>
    <mergeCell ref="B5:C6"/>
    <mergeCell ref="D5:H5"/>
    <mergeCell ref="I5:M5"/>
    <mergeCell ref="D6:H6"/>
    <mergeCell ref="L36:M36"/>
    <mergeCell ref="L37:M37"/>
    <mergeCell ref="L28:M28"/>
    <mergeCell ref="L29:M29"/>
    <mergeCell ref="L30:M30"/>
    <mergeCell ref="L31:M31"/>
    <mergeCell ref="L32:M32"/>
    <mergeCell ref="L23:M23"/>
    <mergeCell ref="L24:M24"/>
    <mergeCell ref="L25:M25"/>
    <mergeCell ref="L26:M26"/>
    <mergeCell ref="L27:M27"/>
    <mergeCell ref="B41:D41"/>
    <mergeCell ref="E41:M41"/>
    <mergeCell ref="L33:M33"/>
    <mergeCell ref="L34:M34"/>
    <mergeCell ref="L35:M35"/>
    <mergeCell ref="D44:F44"/>
    <mergeCell ref="I44:M44"/>
    <mergeCell ref="L38:M38"/>
    <mergeCell ref="L39:M39"/>
    <mergeCell ref="D45:F45"/>
    <mergeCell ref="I45:M45"/>
    <mergeCell ref="B53:M53"/>
    <mergeCell ref="D46:F47"/>
    <mergeCell ref="I46:M47"/>
    <mergeCell ref="I48:M49"/>
    <mergeCell ref="I50:M50"/>
    <mergeCell ref="B51:M51"/>
    <mergeCell ref="B52:M52"/>
  </mergeCells>
  <conditionalFormatting sqref="B20:C39">
    <cfRule type="cellIs" priority="1" dxfId="4" operator="equal">
      <formula>0</formula>
    </cfRule>
  </conditionalFormatting>
  <dataValidations count="1">
    <dataValidation type="date" operator="greaterThanOrEqual" allowBlank="1" showInputMessage="1" showErrorMessage="1" errorTitle="Validation Check" error="Enter a date in the dd-MMM-yy format. For example, 01-Jan-05" sqref="L3:M3 I46:M47 D46:F47">
      <formula1>40179</formula1>
    </dataValidation>
  </dataValidations>
  <printOptions horizontalCentered="1"/>
  <pageMargins left="0" right="0" top="1.25" bottom="0" header="0" footer="0"/>
  <pageSetup fitToHeight="1" fitToWidth="1" horizontalDpi="180" verticalDpi="180" orientation="portrait" paperSize="9" scale="9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E_GRN4">
    <pageSetUpPr fitToPage="1"/>
  </sheetPr>
  <dimension ref="B1:U70"/>
  <sheetViews>
    <sheetView zoomScale="95" zoomScaleNormal="95" zoomScalePageLayoutView="0" workbookViewId="0" topLeftCell="A7">
      <selection activeCell="L3" sqref="L3:M3"/>
    </sheetView>
  </sheetViews>
  <sheetFormatPr defaultColWidth="8.6640625" defaultRowHeight="15"/>
  <cols>
    <col min="1" max="1" width="7.5546875" style="100" customWidth="1"/>
    <col min="2" max="2" width="3.88671875" style="110" customWidth="1"/>
    <col min="3" max="3" width="6.6640625" style="110" customWidth="1"/>
    <col min="4" max="4" width="5.3359375" style="110" customWidth="1"/>
    <col min="5" max="5" width="8.6640625" style="110" customWidth="1"/>
    <col min="6" max="6" width="9.4453125" style="110" customWidth="1"/>
    <col min="7" max="7" width="2.6640625" style="110" customWidth="1"/>
    <col min="8" max="8" width="14.4453125" style="110" customWidth="1"/>
    <col min="9" max="9" width="7.10546875" style="110" customWidth="1"/>
    <col min="10" max="10" width="7.88671875" style="110" customWidth="1"/>
    <col min="11" max="11" width="11.99609375" style="110" customWidth="1"/>
    <col min="12" max="12" width="4.5546875" style="110" customWidth="1"/>
    <col min="13" max="13" width="6.88671875" style="110" customWidth="1"/>
    <col min="14" max="14" width="3.6640625" style="41" customWidth="1"/>
    <col min="15" max="21" width="8.6640625" style="41" customWidth="1"/>
    <col min="22" max="103" width="8.6640625" style="134" customWidth="1"/>
    <col min="104" max="119" width="8.6640625" style="100" customWidth="1"/>
    <col min="120" max="16384" width="8.6640625" style="41" customWidth="1"/>
  </cols>
  <sheetData>
    <row r="1" spans="2:21" ht="25.5" customHeight="1">
      <c r="B1" s="594" t="s">
        <v>66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29">
        <v>1</v>
      </c>
      <c r="O1" s="149"/>
      <c r="P1" s="100"/>
      <c r="Q1" s="100"/>
      <c r="R1" s="100"/>
      <c r="S1" s="100"/>
      <c r="T1" s="100"/>
      <c r="U1" s="100"/>
    </row>
    <row r="2" spans="2:21" ht="15" customHeight="1">
      <c r="B2" s="12"/>
      <c r="C2" s="12"/>
      <c r="D2" s="12"/>
      <c r="E2" s="23"/>
      <c r="F2" s="23"/>
      <c r="G2" s="23"/>
      <c r="H2" s="23"/>
      <c r="I2" s="23"/>
      <c r="J2" s="23"/>
      <c r="K2" s="23"/>
      <c r="L2" s="57"/>
      <c r="M2" s="212"/>
      <c r="N2" s="149"/>
      <c r="O2" s="149"/>
      <c r="P2" s="100"/>
      <c r="Q2" s="100"/>
      <c r="R2" s="100"/>
      <c r="S2" s="100"/>
      <c r="T2" s="100"/>
      <c r="U2" s="100"/>
    </row>
    <row r="3" spans="2:21" ht="15" customHeight="1">
      <c r="B3" s="207" t="s">
        <v>6</v>
      </c>
      <c r="C3" s="148"/>
      <c r="D3" s="208"/>
      <c r="E3" s="12"/>
      <c r="F3" s="12"/>
      <c r="G3" s="12"/>
      <c r="H3" s="60"/>
      <c r="I3" s="60"/>
      <c r="J3" s="60"/>
      <c r="K3" s="210" t="s">
        <v>2</v>
      </c>
      <c r="L3" s="596"/>
      <c r="M3" s="597"/>
      <c r="N3" s="104"/>
      <c r="O3" s="100"/>
      <c r="P3" s="100"/>
      <c r="Q3" s="100"/>
      <c r="R3" s="100"/>
      <c r="S3" s="100"/>
      <c r="T3" s="100"/>
      <c r="U3" s="100"/>
    </row>
    <row r="4" spans="2:21" ht="6.75" customHeight="1">
      <c r="B4" s="213"/>
      <c r="C4" s="12"/>
      <c r="D4" s="272"/>
      <c r="E4" s="12"/>
      <c r="F4" s="23"/>
      <c r="G4" s="23"/>
      <c r="H4" s="61"/>
      <c r="I4" s="61"/>
      <c r="J4" s="61"/>
      <c r="K4" s="211"/>
      <c r="L4" s="598"/>
      <c r="M4" s="599"/>
      <c r="N4" s="100"/>
      <c r="O4" s="62"/>
      <c r="P4" s="62"/>
      <c r="Q4" s="100"/>
      <c r="R4" s="100"/>
      <c r="S4" s="100"/>
      <c r="T4" s="100"/>
      <c r="U4" s="100"/>
    </row>
    <row r="5" spans="2:21" ht="15" customHeight="1">
      <c r="B5" s="342" t="s">
        <v>25</v>
      </c>
      <c r="C5" s="343"/>
      <c r="D5" s="602" t="str">
        <f>'Purchase Order'!B12</f>
        <v>15, Azhibek Baatyra Street</v>
      </c>
      <c r="E5" s="603"/>
      <c r="F5" s="603"/>
      <c r="G5" s="603"/>
      <c r="H5" s="603"/>
      <c r="I5" s="604" t="s">
        <v>70</v>
      </c>
      <c r="J5" s="605"/>
      <c r="K5" s="605"/>
      <c r="L5" s="605"/>
      <c r="M5" s="606"/>
      <c r="N5" s="100"/>
      <c r="O5" s="63" t="s">
        <v>67</v>
      </c>
      <c r="P5" s="64"/>
      <c r="Q5" s="100"/>
      <c r="R5" s="100"/>
      <c r="S5" s="100"/>
      <c r="T5" s="100"/>
      <c r="U5" s="100"/>
    </row>
    <row r="6" spans="2:21" ht="15" customHeight="1">
      <c r="B6" s="600"/>
      <c r="C6" s="601"/>
      <c r="D6" s="607" t="str">
        <f>'Purchase Order'!B13</f>
        <v>Bishkek, Kyrgyzstan</v>
      </c>
      <c r="E6" s="608"/>
      <c r="F6" s="608"/>
      <c r="G6" s="608"/>
      <c r="H6" s="609"/>
      <c r="I6" s="220">
        <f>IF(ISBLANK(L6),"","x")</f>
      </c>
      <c r="J6" s="68" t="s">
        <v>72</v>
      </c>
      <c r="K6" s="68"/>
      <c r="L6" s="588"/>
      <c r="M6" s="591"/>
      <c r="N6" s="100"/>
      <c r="O6" s="100"/>
      <c r="P6" s="100"/>
      <c r="Q6" s="100"/>
      <c r="R6" s="100"/>
      <c r="S6" s="100"/>
      <c r="T6" s="100"/>
      <c r="U6" s="100"/>
    </row>
    <row r="7" spans="2:21" ht="15" customHeight="1">
      <c r="B7" s="65" t="s">
        <v>68</v>
      </c>
      <c r="C7" s="23"/>
      <c r="D7" s="23"/>
      <c r="E7" s="23"/>
      <c r="F7" s="66"/>
      <c r="G7" s="610" t="s">
        <v>69</v>
      </c>
      <c r="H7" s="610"/>
      <c r="I7" s="221">
        <f>IF(ISBLANK(L7),"","x")</f>
      </c>
      <c r="J7" s="68" t="s">
        <v>74</v>
      </c>
      <c r="K7" s="68"/>
      <c r="L7" s="588"/>
      <c r="M7" s="591"/>
      <c r="N7" s="100"/>
      <c r="O7" s="62"/>
      <c r="P7" s="62"/>
      <c r="Q7" s="100"/>
      <c r="R7" s="100"/>
      <c r="S7" s="100"/>
      <c r="T7" s="100"/>
      <c r="U7" s="100"/>
    </row>
    <row r="8" spans="2:21" ht="15" customHeight="1">
      <c r="B8" s="67" t="s">
        <v>3</v>
      </c>
      <c r="C8" s="23"/>
      <c r="D8" s="611" t="e">
        <f>'Purchase Order'!H5</f>
        <v>#REF!</v>
      </c>
      <c r="E8" s="611"/>
      <c r="F8" s="612"/>
      <c r="G8" s="137"/>
      <c r="H8" s="69" t="s">
        <v>71</v>
      </c>
      <c r="I8" s="230">
        <f>IF(ISBLANK(L8),"","x")</f>
      </c>
      <c r="J8" s="68" t="s">
        <v>76</v>
      </c>
      <c r="K8" s="68"/>
      <c r="L8" s="588"/>
      <c r="M8" s="591"/>
      <c r="N8" s="100"/>
      <c r="O8" s="62"/>
      <c r="P8" s="62"/>
      <c r="Q8" s="100"/>
      <c r="R8" s="100"/>
      <c r="S8" s="100"/>
      <c r="T8" s="100"/>
      <c r="U8" s="100"/>
    </row>
    <row r="9" spans="2:21" ht="15" customHeight="1">
      <c r="B9" s="67" t="s">
        <v>29</v>
      </c>
      <c r="C9" s="23"/>
      <c r="D9" s="231" t="e">
        <f>'Purchase Order'!H6</f>
        <v>#REF!</v>
      </c>
      <c r="E9" s="231"/>
      <c r="F9" s="232"/>
      <c r="G9" s="137"/>
      <c r="H9" s="69" t="s">
        <v>73</v>
      </c>
      <c r="I9" s="221">
        <f>IF(ISBLANK(L9),"","x")</f>
      </c>
      <c r="J9" s="68" t="s">
        <v>77</v>
      </c>
      <c r="K9" s="68"/>
      <c r="L9" s="588"/>
      <c r="M9" s="589"/>
      <c r="N9" s="100"/>
      <c r="O9" s="100"/>
      <c r="P9" s="100"/>
      <c r="Q9" s="100"/>
      <c r="R9" s="100"/>
      <c r="S9" s="100"/>
      <c r="T9" s="100"/>
      <c r="U9" s="100"/>
    </row>
    <row r="10" spans="2:21" ht="15" customHeight="1">
      <c r="B10" s="67"/>
      <c r="C10" s="23"/>
      <c r="D10" s="233" t="e">
        <f>'Purchase Order'!H7</f>
        <v>#REF!</v>
      </c>
      <c r="E10" s="233"/>
      <c r="F10" s="234"/>
      <c r="G10" s="137"/>
      <c r="H10" s="69" t="s">
        <v>75</v>
      </c>
      <c r="I10" s="221">
        <f>IF(ISBLANK(L10),"","x")</f>
      </c>
      <c r="J10" s="590" t="s">
        <v>78</v>
      </c>
      <c r="K10" s="590"/>
      <c r="L10" s="588"/>
      <c r="M10" s="589"/>
      <c r="N10" s="100"/>
      <c r="O10" s="100"/>
      <c r="P10" s="100"/>
      <c r="Q10" s="100"/>
      <c r="R10" s="100"/>
      <c r="S10" s="100"/>
      <c r="T10" s="100"/>
      <c r="U10" s="100"/>
    </row>
    <row r="11" spans="2:21" ht="15">
      <c r="B11" s="67" t="s">
        <v>35</v>
      </c>
      <c r="C11" s="23"/>
      <c r="D11" s="592" t="e">
        <f>'Purchase Order'!H8</f>
        <v>#REF!</v>
      </c>
      <c r="E11" s="592"/>
      <c r="F11" s="593"/>
      <c r="G11" s="70"/>
      <c r="H11" s="215"/>
      <c r="I11" s="235"/>
      <c r="J11" s="222"/>
      <c r="K11" s="222"/>
      <c r="L11" s="222"/>
      <c r="M11" s="222"/>
      <c r="N11" s="100"/>
      <c r="O11" s="100"/>
      <c r="P11" s="100"/>
      <c r="Q11" s="100"/>
      <c r="R11" s="100"/>
      <c r="S11" s="100"/>
      <c r="T11" s="100"/>
      <c r="U11" s="100"/>
    </row>
    <row r="12" spans="2:21" ht="15">
      <c r="B12" s="71" t="s">
        <v>37</v>
      </c>
      <c r="C12" s="72"/>
      <c r="D12" s="575" t="e">
        <f>'Purchase Order'!H9</f>
        <v>#REF!</v>
      </c>
      <c r="E12" s="575"/>
      <c r="F12" s="576"/>
      <c r="G12" s="70"/>
      <c r="H12" s="216"/>
      <c r="I12" s="217"/>
      <c r="J12" s="218"/>
      <c r="K12" s="218"/>
      <c r="L12" s="218"/>
      <c r="M12" s="219"/>
      <c r="N12" s="100"/>
      <c r="O12" s="100"/>
      <c r="P12" s="100"/>
      <c r="Q12" s="100"/>
      <c r="R12" s="100"/>
      <c r="S12" s="100"/>
      <c r="T12" s="100"/>
      <c r="U12" s="100"/>
    </row>
    <row r="13" spans="2:21" ht="20.25" customHeight="1">
      <c r="B13" s="577" t="s">
        <v>118</v>
      </c>
      <c r="C13" s="577"/>
      <c r="D13" s="577"/>
      <c r="E13" s="578" t="e">
        <f>'Purchase Order'!E17</f>
        <v>#REF!</v>
      </c>
      <c r="F13" s="578"/>
      <c r="G13" s="12"/>
      <c r="H13" s="12"/>
      <c r="I13" s="23"/>
      <c r="J13" s="23"/>
      <c r="K13" s="23"/>
      <c r="L13" s="23"/>
      <c r="M13" s="59"/>
      <c r="N13" s="100"/>
      <c r="O13" s="100"/>
      <c r="P13" s="100"/>
      <c r="Q13" s="100"/>
      <c r="R13" s="100"/>
      <c r="S13" s="100"/>
      <c r="T13" s="100"/>
      <c r="U13" s="100"/>
    </row>
    <row r="14" spans="2:21" ht="19.5" customHeight="1">
      <c r="B14" s="579" t="s">
        <v>79</v>
      </c>
      <c r="C14" s="580"/>
      <c r="D14" s="580"/>
      <c r="E14" s="580"/>
      <c r="F14" s="580"/>
      <c r="G14" s="581" t="s">
        <v>80</v>
      </c>
      <c r="H14" s="581"/>
      <c r="I14" s="580" t="s">
        <v>81</v>
      </c>
      <c r="J14" s="580"/>
      <c r="K14" s="580"/>
      <c r="L14" s="580"/>
      <c r="M14" s="582"/>
      <c r="N14" s="100"/>
      <c r="O14" s="100"/>
      <c r="P14" s="100"/>
      <c r="Q14" s="100"/>
      <c r="R14" s="100"/>
      <c r="S14" s="100"/>
      <c r="T14" s="100"/>
      <c r="U14" s="100"/>
    </row>
    <row r="15" spans="2:21" ht="15.75">
      <c r="B15" s="139"/>
      <c r="C15" s="29" t="s">
        <v>82</v>
      </c>
      <c r="D15" s="23"/>
      <c r="E15" s="23"/>
      <c r="F15" s="23"/>
      <c r="G15" s="138"/>
      <c r="H15" s="74" t="s">
        <v>83</v>
      </c>
      <c r="I15" s="271" t="e">
        <f>IF(OR(L15="",M15=""),"","x")</f>
        <v>#REF!</v>
      </c>
      <c r="J15" s="75" t="s">
        <v>84</v>
      </c>
      <c r="K15" s="76"/>
      <c r="L15" s="236" t="e">
        <f>IF(#REF!&gt;"",#REF!,"")</f>
        <v>#REF!</v>
      </c>
      <c r="M15" s="325" t="e">
        <f>IF('Purchase Order'!K3&gt;0,'Purchase Order'!K3,"")</f>
        <v>#REF!</v>
      </c>
      <c r="N15" s="100"/>
      <c r="O15" s="100"/>
      <c r="P15" s="100"/>
      <c r="Q15" s="100"/>
      <c r="R15" s="100"/>
      <c r="S15" s="100"/>
      <c r="T15" s="100"/>
      <c r="U15" s="100"/>
    </row>
    <row r="16" spans="2:21" ht="15.75">
      <c r="B16" s="139"/>
      <c r="C16" s="29" t="s">
        <v>85</v>
      </c>
      <c r="D16" s="23"/>
      <c r="E16" s="23"/>
      <c r="F16" s="23"/>
      <c r="G16" s="138"/>
      <c r="H16" s="74" t="s">
        <v>86</v>
      </c>
      <c r="I16" s="271">
        <f>IF(OR(L16="",M16=""),"","x")</f>
      </c>
      <c r="J16" s="75" t="s">
        <v>87</v>
      </c>
      <c r="K16" s="76"/>
      <c r="L16" s="237">
        <f>IF('Purchase Order'!C2&gt;"",'Purchase Order'!C2,"")</f>
      </c>
      <c r="M16" s="326">
        <f>IF('Purchase Order'!D2&gt;0,'Purchase Order'!D2,"")</f>
      </c>
      <c r="N16" s="100"/>
      <c r="O16" s="100"/>
      <c r="P16" s="100"/>
      <c r="Q16" s="100"/>
      <c r="R16" s="100"/>
      <c r="S16" s="100"/>
      <c r="T16" s="100"/>
      <c r="U16" s="100"/>
    </row>
    <row r="17" spans="2:21" ht="15.75">
      <c r="B17" s="139"/>
      <c r="C17" s="29" t="s">
        <v>88</v>
      </c>
      <c r="D17" s="23"/>
      <c r="E17" s="23"/>
      <c r="F17" s="23"/>
      <c r="G17" s="138"/>
      <c r="H17" s="74" t="s">
        <v>89</v>
      </c>
      <c r="I17" s="271">
        <f>IF(ISBLANK(L17),"","x")</f>
      </c>
      <c r="J17" s="75" t="s">
        <v>90</v>
      </c>
      <c r="K17" s="75"/>
      <c r="L17" s="583"/>
      <c r="M17" s="613"/>
      <c r="N17" s="100"/>
      <c r="O17" s="100"/>
      <c r="P17" s="100"/>
      <c r="Q17" s="100"/>
      <c r="R17" s="100"/>
      <c r="S17" s="100"/>
      <c r="T17" s="100"/>
      <c r="U17" s="100"/>
    </row>
    <row r="18" spans="2:21" ht="12" customHeight="1">
      <c r="B18" s="77"/>
      <c r="C18" s="72"/>
      <c r="D18" s="72"/>
      <c r="E18" s="72"/>
      <c r="F18" s="72"/>
      <c r="G18" s="12"/>
      <c r="H18" s="12"/>
      <c r="I18" s="72"/>
      <c r="J18" s="72"/>
      <c r="K18" s="72"/>
      <c r="L18" s="72"/>
      <c r="M18" s="78"/>
      <c r="N18" s="100"/>
      <c r="O18" s="104"/>
      <c r="P18" s="100"/>
      <c r="Q18" s="100"/>
      <c r="R18" s="100"/>
      <c r="S18" s="100"/>
      <c r="T18" s="100"/>
      <c r="U18" s="100"/>
    </row>
    <row r="19" spans="2:21" ht="29.25" customHeight="1">
      <c r="B19" s="83" t="s">
        <v>104</v>
      </c>
      <c r="C19" s="79" t="s">
        <v>91</v>
      </c>
      <c r="D19" s="80" t="s">
        <v>1</v>
      </c>
      <c r="E19" s="585" t="s">
        <v>92</v>
      </c>
      <c r="F19" s="586"/>
      <c r="G19" s="586"/>
      <c r="H19" s="586"/>
      <c r="I19" s="81" t="s">
        <v>116</v>
      </c>
      <c r="J19" s="82" t="s">
        <v>117</v>
      </c>
      <c r="K19" s="83" t="s">
        <v>93</v>
      </c>
      <c r="L19" s="585" t="s">
        <v>31</v>
      </c>
      <c r="M19" s="587"/>
      <c r="N19" s="100"/>
      <c r="O19" s="238" t="s">
        <v>122</v>
      </c>
      <c r="P19" s="239" t="s">
        <v>123</v>
      </c>
      <c r="Q19" s="100"/>
      <c r="R19" s="100"/>
      <c r="S19" s="100"/>
      <c r="T19" s="100"/>
      <c r="U19" s="100"/>
    </row>
    <row r="20" spans="2:21" ht="15" customHeight="1">
      <c r="B20" s="13">
        <v>1</v>
      </c>
      <c r="C20" s="240">
        <v>55</v>
      </c>
      <c r="D20" s="241" t="s">
        <v>126</v>
      </c>
      <c r="E20" s="242" t="s">
        <v>127</v>
      </c>
      <c r="F20" s="243"/>
      <c r="G20" s="243"/>
      <c r="H20" s="243"/>
      <c r="I20" s="244"/>
      <c r="J20" s="245"/>
      <c r="K20" s="321"/>
      <c r="L20" s="571"/>
      <c r="M20" s="572"/>
      <c r="N20" s="84" t="e">
        <v>#DIV/0!</v>
      </c>
      <c r="O20" s="135">
        <v>40</v>
      </c>
      <c r="P20" s="135">
        <f>O20-K20</f>
        <v>40</v>
      </c>
      <c r="Q20" s="100"/>
      <c r="R20" s="100"/>
      <c r="S20" s="100"/>
      <c r="T20" s="100"/>
      <c r="U20" s="100"/>
    </row>
    <row r="21" spans="2:21" ht="15" customHeight="1">
      <c r="B21" s="14">
        <v>0</v>
      </c>
      <c r="C21" s="246">
        <v>0</v>
      </c>
      <c r="D21" s="247"/>
      <c r="E21" s="248"/>
      <c r="F21" s="249"/>
      <c r="G21" s="249"/>
      <c r="H21" s="249"/>
      <c r="I21" s="250"/>
      <c r="J21" s="251"/>
      <c r="K21" s="190"/>
      <c r="L21" s="548"/>
      <c r="M21" s="549"/>
      <c r="N21" s="84" t="e">
        <v>#DIV/0!</v>
      </c>
      <c r="O21" s="135">
        <v>0</v>
      </c>
      <c r="P21" s="135">
        <f aca="true" t="shared" si="0" ref="P21:P39">O21-K21</f>
        <v>0</v>
      </c>
      <c r="Q21" s="100"/>
      <c r="R21" s="100"/>
      <c r="S21" s="100"/>
      <c r="T21" s="100"/>
      <c r="U21" s="100"/>
    </row>
    <row r="22" spans="2:21" ht="15" customHeight="1">
      <c r="B22" s="14">
        <v>0</v>
      </c>
      <c r="C22" s="246">
        <v>0</v>
      </c>
      <c r="D22" s="247"/>
      <c r="E22" s="248"/>
      <c r="F22" s="249"/>
      <c r="G22" s="249"/>
      <c r="H22" s="249"/>
      <c r="I22" s="250"/>
      <c r="J22" s="251"/>
      <c r="K22" s="190"/>
      <c r="L22" s="548"/>
      <c r="M22" s="549"/>
      <c r="N22" s="84" t="e">
        <v>#DIV/0!</v>
      </c>
      <c r="O22" s="135">
        <v>0</v>
      </c>
      <c r="P22" s="135">
        <f t="shared" si="0"/>
        <v>0</v>
      </c>
      <c r="Q22" s="100"/>
      <c r="R22" s="100"/>
      <c r="S22" s="100"/>
      <c r="T22" s="100"/>
      <c r="U22" s="100"/>
    </row>
    <row r="23" spans="2:21" ht="15" customHeight="1">
      <c r="B23" s="14">
        <v>0</v>
      </c>
      <c r="C23" s="246">
        <v>0</v>
      </c>
      <c r="D23" s="247"/>
      <c r="E23" s="248"/>
      <c r="F23" s="249"/>
      <c r="G23" s="249"/>
      <c r="H23" s="249"/>
      <c r="I23" s="250"/>
      <c r="J23" s="251"/>
      <c r="K23" s="190"/>
      <c r="L23" s="548"/>
      <c r="M23" s="549"/>
      <c r="N23" s="84" t="e">
        <v>#DIV/0!</v>
      </c>
      <c r="O23" s="135">
        <v>0</v>
      </c>
      <c r="P23" s="135">
        <f t="shared" si="0"/>
        <v>0</v>
      </c>
      <c r="Q23" s="100"/>
      <c r="R23" s="100"/>
      <c r="S23" s="100"/>
      <c r="T23" s="100"/>
      <c r="U23" s="100"/>
    </row>
    <row r="24" spans="2:21" ht="15" customHeight="1">
      <c r="B24" s="14">
        <v>0</v>
      </c>
      <c r="C24" s="246">
        <v>0</v>
      </c>
      <c r="D24" s="247"/>
      <c r="E24" s="248"/>
      <c r="F24" s="145"/>
      <c r="G24" s="249"/>
      <c r="H24" s="249"/>
      <c r="I24" s="250"/>
      <c r="J24" s="251"/>
      <c r="K24" s="190"/>
      <c r="L24" s="548"/>
      <c r="M24" s="549"/>
      <c r="N24" s="84" t="e">
        <v>#DIV/0!</v>
      </c>
      <c r="O24" s="135">
        <v>0</v>
      </c>
      <c r="P24" s="135">
        <f t="shared" si="0"/>
        <v>0</v>
      </c>
      <c r="Q24" s="100"/>
      <c r="R24" s="100"/>
      <c r="S24" s="100"/>
      <c r="T24" s="100"/>
      <c r="U24" s="100"/>
    </row>
    <row r="25" spans="2:21" ht="15" customHeight="1">
      <c r="B25" s="14">
        <v>0</v>
      </c>
      <c r="C25" s="246">
        <v>0</v>
      </c>
      <c r="D25" s="247"/>
      <c r="E25" s="248"/>
      <c r="F25" s="249"/>
      <c r="G25" s="249"/>
      <c r="H25" s="249"/>
      <c r="I25" s="250"/>
      <c r="J25" s="251"/>
      <c r="K25" s="190"/>
      <c r="L25" s="548"/>
      <c r="M25" s="549"/>
      <c r="N25" s="84" t="e">
        <v>#DIV/0!</v>
      </c>
      <c r="O25" s="135">
        <v>0</v>
      </c>
      <c r="P25" s="135">
        <f t="shared" si="0"/>
        <v>0</v>
      </c>
      <c r="Q25" s="100"/>
      <c r="R25" s="100"/>
      <c r="S25" s="100"/>
      <c r="T25" s="100"/>
      <c r="U25" s="100"/>
    </row>
    <row r="26" spans="2:21" ht="15" customHeight="1">
      <c r="B26" s="14">
        <v>0</v>
      </c>
      <c r="C26" s="246">
        <v>0</v>
      </c>
      <c r="D26" s="247"/>
      <c r="E26" s="248"/>
      <c r="F26" s="249"/>
      <c r="G26" s="249"/>
      <c r="H26" s="249"/>
      <c r="I26" s="250"/>
      <c r="J26" s="251"/>
      <c r="K26" s="190"/>
      <c r="L26" s="548"/>
      <c r="M26" s="549"/>
      <c r="N26" s="84" t="e">
        <v>#DIV/0!</v>
      </c>
      <c r="O26" s="135">
        <v>0</v>
      </c>
      <c r="P26" s="135">
        <f t="shared" si="0"/>
        <v>0</v>
      </c>
      <c r="Q26" s="100"/>
      <c r="R26" s="100"/>
      <c r="S26" s="100"/>
      <c r="T26" s="100"/>
      <c r="U26" s="100"/>
    </row>
    <row r="27" spans="2:21" ht="15" customHeight="1">
      <c r="B27" s="14">
        <v>0</v>
      </c>
      <c r="C27" s="246">
        <v>0</v>
      </c>
      <c r="D27" s="247"/>
      <c r="E27" s="248"/>
      <c r="F27" s="252"/>
      <c r="G27" s="252"/>
      <c r="H27" s="252"/>
      <c r="I27" s="253"/>
      <c r="J27" s="251"/>
      <c r="K27" s="190"/>
      <c r="L27" s="548"/>
      <c r="M27" s="549"/>
      <c r="N27" s="84" t="e">
        <v>#DIV/0!</v>
      </c>
      <c r="O27" s="135">
        <v>0</v>
      </c>
      <c r="P27" s="135">
        <f t="shared" si="0"/>
        <v>0</v>
      </c>
      <c r="Q27" s="100"/>
      <c r="R27" s="100"/>
      <c r="S27" s="100"/>
      <c r="T27" s="100"/>
      <c r="U27" s="100"/>
    </row>
    <row r="28" spans="2:21" ht="15" customHeight="1">
      <c r="B28" s="14">
        <v>0</v>
      </c>
      <c r="C28" s="246">
        <v>0</v>
      </c>
      <c r="D28" s="247"/>
      <c r="E28" s="248"/>
      <c r="F28" s="252"/>
      <c r="G28" s="252"/>
      <c r="H28" s="252"/>
      <c r="I28" s="250"/>
      <c r="J28" s="251"/>
      <c r="K28" s="190"/>
      <c r="L28" s="548"/>
      <c r="M28" s="549"/>
      <c r="N28" s="84" t="e">
        <v>#DIV/0!</v>
      </c>
      <c r="O28" s="135">
        <v>0</v>
      </c>
      <c r="P28" s="135">
        <f t="shared" si="0"/>
        <v>0</v>
      </c>
      <c r="Q28" s="100"/>
      <c r="R28" s="100"/>
      <c r="S28" s="100"/>
      <c r="T28" s="100"/>
      <c r="U28" s="100"/>
    </row>
    <row r="29" spans="2:21" ht="15" customHeight="1">
      <c r="B29" s="14">
        <v>0</v>
      </c>
      <c r="C29" s="246">
        <v>0</v>
      </c>
      <c r="D29" s="247"/>
      <c r="E29" s="248"/>
      <c r="F29" s="252"/>
      <c r="G29" s="252"/>
      <c r="H29" s="252"/>
      <c r="I29" s="250"/>
      <c r="J29" s="251"/>
      <c r="K29" s="190"/>
      <c r="L29" s="548"/>
      <c r="M29" s="549"/>
      <c r="N29" s="84" t="e">
        <v>#DIV/0!</v>
      </c>
      <c r="O29" s="135">
        <v>0</v>
      </c>
      <c r="P29" s="135">
        <f t="shared" si="0"/>
        <v>0</v>
      </c>
      <c r="Q29" s="100"/>
      <c r="R29" s="100"/>
      <c r="S29" s="100"/>
      <c r="T29" s="100"/>
      <c r="U29" s="100"/>
    </row>
    <row r="30" spans="2:21" ht="15" customHeight="1">
      <c r="B30" s="14">
        <v>0</v>
      </c>
      <c r="C30" s="246">
        <v>0</v>
      </c>
      <c r="D30" s="247"/>
      <c r="E30" s="248"/>
      <c r="F30" s="252"/>
      <c r="G30" s="252"/>
      <c r="H30" s="252"/>
      <c r="I30" s="250"/>
      <c r="J30" s="251"/>
      <c r="K30" s="190"/>
      <c r="L30" s="548"/>
      <c r="M30" s="549"/>
      <c r="N30" s="84" t="e">
        <v>#DIV/0!</v>
      </c>
      <c r="O30" s="135">
        <v>0</v>
      </c>
      <c r="P30" s="135">
        <f t="shared" si="0"/>
        <v>0</v>
      </c>
      <c r="Q30" s="100"/>
      <c r="R30" s="100"/>
      <c r="S30" s="100"/>
      <c r="T30" s="100"/>
      <c r="U30" s="100"/>
    </row>
    <row r="31" spans="2:21" ht="15" customHeight="1">
      <c r="B31" s="14">
        <v>0</v>
      </c>
      <c r="C31" s="246">
        <v>0</v>
      </c>
      <c r="D31" s="247"/>
      <c r="E31" s="248"/>
      <c r="F31" s="252"/>
      <c r="G31" s="252"/>
      <c r="H31" s="252"/>
      <c r="I31" s="250"/>
      <c r="J31" s="251"/>
      <c r="K31" s="190"/>
      <c r="L31" s="548"/>
      <c r="M31" s="549"/>
      <c r="N31" s="84" t="e">
        <v>#DIV/0!</v>
      </c>
      <c r="O31" s="135">
        <v>0</v>
      </c>
      <c r="P31" s="135">
        <f t="shared" si="0"/>
        <v>0</v>
      </c>
      <c r="Q31" s="100"/>
      <c r="R31" s="100"/>
      <c r="S31" s="100"/>
      <c r="T31" s="100"/>
      <c r="U31" s="100"/>
    </row>
    <row r="32" spans="2:21" ht="15" customHeight="1">
      <c r="B32" s="85">
        <v>0</v>
      </c>
      <c r="C32" s="246">
        <v>0</v>
      </c>
      <c r="D32" s="247"/>
      <c r="E32" s="248"/>
      <c r="F32" s="252"/>
      <c r="G32" s="252"/>
      <c r="H32" s="252"/>
      <c r="I32" s="250"/>
      <c r="J32" s="251"/>
      <c r="K32" s="190"/>
      <c r="L32" s="548"/>
      <c r="M32" s="549"/>
      <c r="N32" s="84" t="e">
        <v>#DIV/0!</v>
      </c>
      <c r="O32" s="135">
        <v>0</v>
      </c>
      <c r="P32" s="135">
        <f t="shared" si="0"/>
        <v>0</v>
      </c>
      <c r="Q32" s="100"/>
      <c r="R32" s="100"/>
      <c r="S32" s="100"/>
      <c r="T32" s="100"/>
      <c r="U32" s="100"/>
    </row>
    <row r="33" spans="2:21" ht="15" customHeight="1">
      <c r="B33" s="85">
        <v>0</v>
      </c>
      <c r="C33" s="246">
        <v>0</v>
      </c>
      <c r="D33" s="247"/>
      <c r="E33" s="248"/>
      <c r="F33" s="252"/>
      <c r="G33" s="252"/>
      <c r="H33" s="252"/>
      <c r="I33" s="250"/>
      <c r="J33" s="251"/>
      <c r="K33" s="190"/>
      <c r="L33" s="548"/>
      <c r="M33" s="549"/>
      <c r="N33" s="84" t="e">
        <v>#DIV/0!</v>
      </c>
      <c r="O33" s="135">
        <v>0</v>
      </c>
      <c r="P33" s="135">
        <f t="shared" si="0"/>
        <v>0</v>
      </c>
      <c r="Q33" s="100"/>
      <c r="R33" s="100"/>
      <c r="S33" s="100"/>
      <c r="T33" s="100"/>
      <c r="U33" s="100"/>
    </row>
    <row r="34" spans="2:21" ht="15" customHeight="1">
      <c r="B34" s="209">
        <v>0</v>
      </c>
      <c r="C34" s="254">
        <v>0</v>
      </c>
      <c r="D34" s="255"/>
      <c r="E34" s="256"/>
      <c r="F34" s="257"/>
      <c r="G34" s="257"/>
      <c r="H34" s="257"/>
      <c r="I34" s="258"/>
      <c r="J34" s="259"/>
      <c r="K34" s="226"/>
      <c r="L34" s="548"/>
      <c r="M34" s="549"/>
      <c r="N34" s="84"/>
      <c r="O34" s="135">
        <v>0</v>
      </c>
      <c r="P34" s="135">
        <f t="shared" si="0"/>
        <v>0</v>
      </c>
      <c r="Q34" s="100"/>
      <c r="R34" s="100"/>
      <c r="S34" s="100"/>
      <c r="T34" s="100"/>
      <c r="U34" s="100"/>
    </row>
    <row r="35" spans="2:21" ht="15" customHeight="1">
      <c r="B35" s="209">
        <v>0</v>
      </c>
      <c r="C35" s="254">
        <v>0</v>
      </c>
      <c r="D35" s="255"/>
      <c r="E35" s="256"/>
      <c r="F35" s="257"/>
      <c r="G35" s="257"/>
      <c r="H35" s="257"/>
      <c r="I35" s="258"/>
      <c r="J35" s="259"/>
      <c r="K35" s="226"/>
      <c r="L35" s="548"/>
      <c r="M35" s="549"/>
      <c r="N35" s="84"/>
      <c r="O35" s="135">
        <v>0</v>
      </c>
      <c r="P35" s="135">
        <f t="shared" si="0"/>
        <v>0</v>
      </c>
      <c r="Q35" s="100"/>
      <c r="R35" s="100"/>
      <c r="S35" s="100"/>
      <c r="T35" s="100"/>
      <c r="U35" s="100"/>
    </row>
    <row r="36" spans="2:21" ht="15" customHeight="1">
      <c r="B36" s="209">
        <v>0</v>
      </c>
      <c r="C36" s="254">
        <v>0</v>
      </c>
      <c r="D36" s="255"/>
      <c r="E36" s="256"/>
      <c r="F36" s="257"/>
      <c r="G36" s="257"/>
      <c r="H36" s="257"/>
      <c r="I36" s="258"/>
      <c r="J36" s="259"/>
      <c r="K36" s="226"/>
      <c r="L36" s="548"/>
      <c r="M36" s="549"/>
      <c r="N36" s="84"/>
      <c r="O36" s="135">
        <v>0</v>
      </c>
      <c r="P36" s="135">
        <f t="shared" si="0"/>
        <v>0</v>
      </c>
      <c r="Q36" s="100"/>
      <c r="R36" s="100"/>
      <c r="S36" s="100"/>
      <c r="T36" s="100"/>
      <c r="U36" s="100"/>
    </row>
    <row r="37" spans="2:21" ht="15" customHeight="1">
      <c r="B37" s="209">
        <v>0</v>
      </c>
      <c r="C37" s="254">
        <v>0</v>
      </c>
      <c r="D37" s="255"/>
      <c r="E37" s="256"/>
      <c r="F37" s="257"/>
      <c r="G37" s="257"/>
      <c r="H37" s="257"/>
      <c r="I37" s="258"/>
      <c r="J37" s="259"/>
      <c r="K37" s="226"/>
      <c r="L37" s="548"/>
      <c r="M37" s="549"/>
      <c r="N37" s="84"/>
      <c r="O37" s="135">
        <v>0</v>
      </c>
      <c r="P37" s="135">
        <f t="shared" si="0"/>
        <v>0</v>
      </c>
      <c r="Q37" s="100"/>
      <c r="R37" s="100"/>
      <c r="S37" s="100"/>
      <c r="T37" s="100"/>
      <c r="U37" s="100"/>
    </row>
    <row r="38" spans="2:21" ht="15" customHeight="1">
      <c r="B38" s="209">
        <v>0</v>
      </c>
      <c r="C38" s="254">
        <v>0</v>
      </c>
      <c r="D38" s="255"/>
      <c r="E38" s="256"/>
      <c r="F38" s="257"/>
      <c r="G38" s="257"/>
      <c r="H38" s="257"/>
      <c r="I38" s="258"/>
      <c r="J38" s="259"/>
      <c r="K38" s="226"/>
      <c r="L38" s="548"/>
      <c r="M38" s="549"/>
      <c r="N38" s="84"/>
      <c r="O38" s="135">
        <v>0</v>
      </c>
      <c r="P38" s="135">
        <f t="shared" si="0"/>
        <v>0</v>
      </c>
      <c r="Q38" s="100"/>
      <c r="R38" s="100"/>
      <c r="S38" s="100"/>
      <c r="T38" s="100"/>
      <c r="U38" s="100"/>
    </row>
    <row r="39" spans="2:21" ht="15" customHeight="1">
      <c r="B39" s="86">
        <v>0</v>
      </c>
      <c r="C39" s="260">
        <v>0</v>
      </c>
      <c r="D39" s="261"/>
      <c r="E39" s="262"/>
      <c r="F39" s="263"/>
      <c r="G39" s="263"/>
      <c r="H39" s="263"/>
      <c r="I39" s="264"/>
      <c r="J39" s="265"/>
      <c r="K39" s="191"/>
      <c r="L39" s="573"/>
      <c r="M39" s="574"/>
      <c r="N39" s="84" t="e">
        <v>#DIV/0!</v>
      </c>
      <c r="O39" s="135">
        <v>0</v>
      </c>
      <c r="P39" s="135">
        <f t="shared" si="0"/>
        <v>0</v>
      </c>
      <c r="Q39" s="100"/>
      <c r="R39" s="100"/>
      <c r="S39" s="100"/>
      <c r="T39" s="100"/>
      <c r="U39" s="100"/>
    </row>
    <row r="40" spans="2:21" ht="10.5" customHeight="1">
      <c r="B40" s="87"/>
      <c r="C40" s="98"/>
      <c r="D40" s="23"/>
      <c r="E40" s="23"/>
      <c r="F40" s="23"/>
      <c r="G40" s="23"/>
      <c r="H40" s="23"/>
      <c r="I40" s="23"/>
      <c r="J40" s="23"/>
      <c r="K40" s="228">
        <f>SUM(K20:K39)</f>
        <v>0</v>
      </c>
      <c r="L40" s="23"/>
      <c r="M40" s="78"/>
      <c r="N40" s="100"/>
      <c r="O40" s="147">
        <f>SUM(O20:O39)</f>
        <v>40</v>
      </c>
      <c r="P40" s="147">
        <f>SUM(P20:P39)</f>
        <v>40</v>
      </c>
      <c r="Q40" s="100"/>
      <c r="R40" s="100"/>
      <c r="S40" s="100"/>
      <c r="T40" s="100"/>
      <c r="U40" s="100"/>
    </row>
    <row r="41" spans="2:21" ht="15">
      <c r="B41" s="568" t="s">
        <v>115</v>
      </c>
      <c r="C41" s="569"/>
      <c r="D41" s="569"/>
      <c r="E41" s="551">
        <f>'Purchase Order'!E40</f>
      </c>
      <c r="F41" s="552"/>
      <c r="G41" s="552"/>
      <c r="H41" s="552"/>
      <c r="I41" s="552"/>
      <c r="J41" s="552"/>
      <c r="K41" s="552"/>
      <c r="L41" s="552"/>
      <c r="M41" s="553"/>
      <c r="N41" s="100"/>
      <c r="O41" s="136"/>
      <c r="P41" s="100"/>
      <c r="Q41" s="100"/>
      <c r="R41" s="100"/>
      <c r="S41" s="100"/>
      <c r="T41" s="100"/>
      <c r="U41" s="100"/>
    </row>
    <row r="42" spans="2:21" ht="10.5" customHeight="1">
      <c r="B42" s="89"/>
      <c r="C42" s="73"/>
      <c r="D42" s="73"/>
      <c r="E42" s="73"/>
      <c r="F42" s="73"/>
      <c r="G42" s="73"/>
      <c r="H42" s="73"/>
      <c r="I42" s="73"/>
      <c r="J42" s="73"/>
      <c r="K42" s="227"/>
      <c r="L42" s="73"/>
      <c r="M42" s="90"/>
      <c r="N42" s="100"/>
      <c r="O42" s="100"/>
      <c r="P42" s="100"/>
      <c r="Q42" s="100"/>
      <c r="R42" s="100"/>
      <c r="S42" s="100"/>
      <c r="T42" s="100"/>
      <c r="U42" s="100"/>
    </row>
    <row r="43" spans="2:21" ht="15">
      <c r="B43" s="91" t="s">
        <v>94</v>
      </c>
      <c r="C43" s="24"/>
      <c r="D43" s="24"/>
      <c r="E43" s="24"/>
      <c r="F43" s="24"/>
      <c r="G43" s="24"/>
      <c r="H43" s="92" t="s">
        <v>95</v>
      </c>
      <c r="I43" s="24"/>
      <c r="J43" s="24"/>
      <c r="K43" s="23"/>
      <c r="L43" s="23"/>
      <c r="M43" s="59"/>
      <c r="N43" s="100"/>
      <c r="O43" s="100"/>
      <c r="P43" s="100"/>
      <c r="Q43" s="100"/>
      <c r="R43" s="100"/>
      <c r="S43" s="100"/>
      <c r="T43" s="100"/>
      <c r="U43" s="100"/>
    </row>
    <row r="44" spans="2:21" ht="15.75">
      <c r="B44" s="93" t="s">
        <v>96</v>
      </c>
      <c r="C44" s="24"/>
      <c r="D44" s="570"/>
      <c r="E44" s="570"/>
      <c r="F44" s="570"/>
      <c r="G44" s="24"/>
      <c r="H44" s="94" t="s">
        <v>96</v>
      </c>
      <c r="I44" s="543"/>
      <c r="J44" s="543"/>
      <c r="K44" s="543"/>
      <c r="L44" s="543"/>
      <c r="M44" s="544"/>
      <c r="N44" s="100"/>
      <c r="O44" s="100"/>
      <c r="P44" s="100"/>
      <c r="Q44" s="100"/>
      <c r="R44" s="100"/>
      <c r="S44" s="100"/>
      <c r="T44" s="100"/>
      <c r="U44" s="100"/>
    </row>
    <row r="45" spans="2:21" ht="15.75">
      <c r="B45" s="93" t="s">
        <v>97</v>
      </c>
      <c r="C45" s="24"/>
      <c r="D45" s="545"/>
      <c r="E45" s="545"/>
      <c r="F45" s="545"/>
      <c r="G45" s="24"/>
      <c r="H45" s="94" t="s">
        <v>98</v>
      </c>
      <c r="I45" s="546"/>
      <c r="J45" s="546"/>
      <c r="K45" s="546"/>
      <c r="L45" s="546"/>
      <c r="M45" s="547"/>
      <c r="N45" s="100"/>
      <c r="O45" s="100"/>
      <c r="P45" s="100"/>
      <c r="Q45" s="100"/>
      <c r="R45" s="100"/>
      <c r="S45" s="100"/>
      <c r="T45" s="100"/>
      <c r="U45" s="100"/>
    </row>
    <row r="46" spans="2:21" ht="15">
      <c r="B46" s="95"/>
      <c r="C46" s="24"/>
      <c r="D46" s="554"/>
      <c r="E46" s="554"/>
      <c r="F46" s="554"/>
      <c r="G46" s="24"/>
      <c r="H46" s="96"/>
      <c r="I46" s="556"/>
      <c r="J46" s="556"/>
      <c r="K46" s="556"/>
      <c r="L46" s="556"/>
      <c r="M46" s="557"/>
      <c r="N46" s="100"/>
      <c r="O46" s="100"/>
      <c r="P46" s="100"/>
      <c r="Q46" s="100"/>
      <c r="R46" s="100"/>
      <c r="S46" s="100"/>
      <c r="T46" s="100"/>
      <c r="U46" s="100"/>
    </row>
    <row r="47" spans="2:21" ht="15">
      <c r="B47" s="93" t="s">
        <v>99</v>
      </c>
      <c r="C47" s="24"/>
      <c r="D47" s="555"/>
      <c r="E47" s="555"/>
      <c r="F47" s="555"/>
      <c r="G47" s="24"/>
      <c r="H47" s="94" t="s">
        <v>99</v>
      </c>
      <c r="I47" s="558"/>
      <c r="J47" s="558"/>
      <c r="K47" s="558"/>
      <c r="L47" s="558"/>
      <c r="M47" s="559"/>
      <c r="N47" s="100"/>
      <c r="O47" s="100"/>
      <c r="P47" s="100"/>
      <c r="Q47" s="100"/>
      <c r="R47" s="100"/>
      <c r="S47" s="100"/>
      <c r="T47" s="100"/>
      <c r="U47" s="100"/>
    </row>
    <row r="48" spans="2:21" ht="12" customHeight="1">
      <c r="B48" s="97"/>
      <c r="C48" s="23"/>
      <c r="D48" s="273"/>
      <c r="E48" s="273"/>
      <c r="F48" s="273"/>
      <c r="G48" s="23"/>
      <c r="H48" s="58"/>
      <c r="I48" s="409"/>
      <c r="J48" s="409"/>
      <c r="K48" s="409"/>
      <c r="L48" s="409"/>
      <c r="M48" s="410"/>
      <c r="N48" s="100"/>
      <c r="O48" s="100"/>
      <c r="P48" s="100"/>
      <c r="Q48" s="100"/>
      <c r="R48" s="100"/>
      <c r="S48" s="100"/>
      <c r="T48" s="100"/>
      <c r="U48" s="100"/>
    </row>
    <row r="49" spans="2:21" ht="12" customHeight="1">
      <c r="B49" s="97"/>
      <c r="C49" s="23"/>
      <c r="D49" s="23"/>
      <c r="E49" s="23"/>
      <c r="F49" s="23"/>
      <c r="G49" s="23"/>
      <c r="H49" s="58" t="s">
        <v>100</v>
      </c>
      <c r="I49" s="434"/>
      <c r="J49" s="434"/>
      <c r="K49" s="434"/>
      <c r="L49" s="434"/>
      <c r="M49" s="435"/>
      <c r="N49" s="100"/>
      <c r="O49" s="100"/>
      <c r="P49" s="100"/>
      <c r="Q49" s="100"/>
      <c r="R49" s="100"/>
      <c r="S49" s="100"/>
      <c r="T49" s="100"/>
      <c r="U49" s="100"/>
    </row>
    <row r="50" spans="2:21" ht="12" customHeight="1">
      <c r="B50" s="97"/>
      <c r="C50" s="23"/>
      <c r="D50" s="23"/>
      <c r="E50" s="23"/>
      <c r="F50" s="23"/>
      <c r="G50" s="23"/>
      <c r="H50" s="23"/>
      <c r="I50" s="560" t="s">
        <v>101</v>
      </c>
      <c r="J50" s="560"/>
      <c r="K50" s="560"/>
      <c r="L50" s="560"/>
      <c r="M50" s="561"/>
      <c r="N50" s="100"/>
      <c r="O50" s="100"/>
      <c r="P50" s="100"/>
      <c r="Q50" s="100"/>
      <c r="R50" s="100"/>
      <c r="S50" s="100"/>
      <c r="T50" s="100"/>
      <c r="U50" s="100"/>
    </row>
    <row r="51" spans="2:21" ht="15">
      <c r="B51" s="562" t="s">
        <v>102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4"/>
      <c r="N51" s="100"/>
      <c r="O51" s="100"/>
      <c r="P51" s="100"/>
      <c r="Q51" s="100"/>
      <c r="R51" s="100"/>
      <c r="S51" s="100"/>
      <c r="T51" s="100"/>
      <c r="U51" s="100"/>
    </row>
    <row r="52" spans="2:21" ht="15">
      <c r="B52" s="565" t="s">
        <v>103</v>
      </c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7"/>
      <c r="N52" s="100"/>
      <c r="O52" s="100"/>
      <c r="P52" s="100"/>
      <c r="Q52" s="100"/>
      <c r="R52" s="100"/>
      <c r="S52" s="100"/>
      <c r="T52" s="100"/>
      <c r="U52" s="100"/>
    </row>
    <row r="53" spans="2:21" ht="15">
      <c r="B53" s="550" t="e">
        <f>#REF!</f>
        <v>#REF!</v>
      </c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100"/>
      <c r="O53" s="100"/>
      <c r="P53" s="100"/>
      <c r="Q53" s="100"/>
      <c r="R53" s="100"/>
      <c r="S53" s="100"/>
      <c r="T53" s="100"/>
      <c r="U53" s="100"/>
    </row>
    <row r="54" spans="2:21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0"/>
      <c r="O54" s="100"/>
      <c r="P54" s="100"/>
      <c r="Q54" s="100"/>
      <c r="R54" s="100"/>
      <c r="S54" s="100"/>
      <c r="T54" s="100"/>
      <c r="U54" s="100"/>
    </row>
    <row r="55" spans="2:21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0"/>
      <c r="O55" s="100"/>
      <c r="P55" s="100"/>
      <c r="Q55" s="100"/>
      <c r="R55" s="100"/>
      <c r="S55" s="100"/>
      <c r="T55" s="100"/>
      <c r="U55" s="100"/>
    </row>
    <row r="56" spans="2:21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0"/>
      <c r="O56" s="100"/>
      <c r="P56" s="100"/>
      <c r="Q56" s="100"/>
      <c r="R56" s="100"/>
      <c r="S56" s="100"/>
      <c r="T56" s="100"/>
      <c r="U56" s="100"/>
    </row>
    <row r="57" spans="2:21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0"/>
      <c r="O57" s="100"/>
      <c r="P57" s="100"/>
      <c r="Q57" s="100"/>
      <c r="R57" s="100"/>
      <c r="S57" s="100"/>
      <c r="T57" s="100"/>
      <c r="U57" s="100"/>
    </row>
    <row r="58" spans="2:21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0"/>
      <c r="O58" s="100"/>
      <c r="P58" s="100"/>
      <c r="Q58" s="100"/>
      <c r="R58" s="100"/>
      <c r="S58" s="100"/>
      <c r="T58" s="100"/>
      <c r="U58" s="100"/>
    </row>
    <row r="59" spans="2:21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0"/>
      <c r="O59" s="100"/>
      <c r="P59" s="100"/>
      <c r="Q59" s="100"/>
      <c r="R59" s="100"/>
      <c r="S59" s="100"/>
      <c r="T59" s="100"/>
      <c r="U59" s="100"/>
    </row>
    <row r="60" spans="2:21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0"/>
      <c r="O60" s="100"/>
      <c r="P60" s="100"/>
      <c r="Q60" s="100"/>
      <c r="R60" s="100"/>
      <c r="S60" s="100"/>
      <c r="T60" s="100"/>
      <c r="U60" s="100"/>
    </row>
    <row r="61" spans="2:21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0"/>
      <c r="O61" s="100"/>
      <c r="P61" s="100"/>
      <c r="Q61" s="100"/>
      <c r="R61" s="100"/>
      <c r="S61" s="100"/>
      <c r="T61" s="100"/>
      <c r="U61" s="100"/>
    </row>
    <row r="62" spans="2:21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0"/>
      <c r="O62" s="100"/>
      <c r="P62" s="100"/>
      <c r="Q62" s="100"/>
      <c r="R62" s="100"/>
      <c r="S62" s="100"/>
      <c r="T62" s="100"/>
      <c r="U62" s="100"/>
    </row>
    <row r="63" spans="2:21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0"/>
      <c r="O63" s="100"/>
      <c r="P63" s="100"/>
      <c r="Q63" s="100"/>
      <c r="R63" s="100"/>
      <c r="S63" s="100"/>
      <c r="T63" s="100"/>
      <c r="U63" s="100"/>
    </row>
    <row r="64" spans="2:21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0"/>
      <c r="O64" s="100"/>
      <c r="P64" s="100"/>
      <c r="Q64" s="100"/>
      <c r="R64" s="100"/>
      <c r="S64" s="100"/>
      <c r="T64" s="100"/>
      <c r="U64" s="100"/>
    </row>
    <row r="65" spans="2:21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0"/>
      <c r="O65" s="100"/>
      <c r="P65" s="100"/>
      <c r="Q65" s="100"/>
      <c r="R65" s="100"/>
      <c r="S65" s="100"/>
      <c r="T65" s="100"/>
      <c r="U65" s="100"/>
    </row>
    <row r="66" spans="2:21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0"/>
      <c r="O66" s="100"/>
      <c r="P66" s="100"/>
      <c r="Q66" s="100"/>
      <c r="R66" s="100"/>
      <c r="S66" s="100"/>
      <c r="T66" s="100"/>
      <c r="U66" s="100"/>
    </row>
    <row r="67" spans="2:21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0"/>
      <c r="O67" s="100"/>
      <c r="P67" s="100"/>
      <c r="Q67" s="100"/>
      <c r="R67" s="100"/>
      <c r="S67" s="100"/>
      <c r="T67" s="100"/>
      <c r="U67" s="100"/>
    </row>
    <row r="68" spans="2:21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0"/>
      <c r="O68" s="100"/>
      <c r="P68" s="100"/>
      <c r="Q68" s="100"/>
      <c r="R68" s="100"/>
      <c r="S68" s="100"/>
      <c r="T68" s="100"/>
      <c r="U68" s="100"/>
    </row>
    <row r="69" spans="2:21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0"/>
      <c r="O69" s="100"/>
      <c r="P69" s="100"/>
      <c r="Q69" s="100"/>
      <c r="R69" s="100"/>
      <c r="S69" s="100"/>
      <c r="T69" s="100"/>
      <c r="U69" s="100"/>
    </row>
    <row r="70" spans="2:21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0"/>
      <c r="O70" s="100"/>
      <c r="P70" s="100"/>
      <c r="Q70" s="100"/>
      <c r="R70" s="100"/>
      <c r="S70" s="100"/>
      <c r="T70" s="100"/>
      <c r="U70" s="100"/>
    </row>
  </sheetData>
  <sheetProtection password="C580" sheet="1" objects="1" scenarios="1"/>
  <mergeCells count="58">
    <mergeCell ref="L22:M22"/>
    <mergeCell ref="D12:F12"/>
    <mergeCell ref="B13:D13"/>
    <mergeCell ref="E13:F13"/>
    <mergeCell ref="B14:F14"/>
    <mergeCell ref="G14:H14"/>
    <mergeCell ref="I14:M14"/>
    <mergeCell ref="L17:M17"/>
    <mergeCell ref="E19:H19"/>
    <mergeCell ref="L19:M19"/>
    <mergeCell ref="L20:M20"/>
    <mergeCell ref="L21:M21"/>
    <mergeCell ref="L8:M8"/>
    <mergeCell ref="L6:M6"/>
    <mergeCell ref="L7:M7"/>
    <mergeCell ref="D11:F11"/>
    <mergeCell ref="G7:H7"/>
    <mergeCell ref="D8:F8"/>
    <mergeCell ref="L9:M9"/>
    <mergeCell ref="J10:K10"/>
    <mergeCell ref="L10:M10"/>
    <mergeCell ref="B1:M1"/>
    <mergeCell ref="L3:M3"/>
    <mergeCell ref="L4:M4"/>
    <mergeCell ref="B5:C6"/>
    <mergeCell ref="D5:H5"/>
    <mergeCell ref="I5:M5"/>
    <mergeCell ref="D6:H6"/>
    <mergeCell ref="L36:M36"/>
    <mergeCell ref="L37:M37"/>
    <mergeCell ref="L28:M28"/>
    <mergeCell ref="L29:M29"/>
    <mergeCell ref="L30:M30"/>
    <mergeCell ref="L31:M31"/>
    <mergeCell ref="L32:M32"/>
    <mergeCell ref="L23:M23"/>
    <mergeCell ref="L24:M24"/>
    <mergeCell ref="L25:M25"/>
    <mergeCell ref="L26:M26"/>
    <mergeCell ref="L27:M27"/>
    <mergeCell ref="B41:D41"/>
    <mergeCell ref="E41:M41"/>
    <mergeCell ref="L33:M33"/>
    <mergeCell ref="L34:M34"/>
    <mergeCell ref="L35:M35"/>
    <mergeCell ref="D44:F44"/>
    <mergeCell ref="I44:M44"/>
    <mergeCell ref="L38:M38"/>
    <mergeCell ref="L39:M39"/>
    <mergeCell ref="D45:F45"/>
    <mergeCell ref="I45:M45"/>
    <mergeCell ref="B53:M53"/>
    <mergeCell ref="D46:F47"/>
    <mergeCell ref="I46:M47"/>
    <mergeCell ref="I48:M49"/>
    <mergeCell ref="I50:M50"/>
    <mergeCell ref="B51:M51"/>
    <mergeCell ref="B52:M52"/>
  </mergeCells>
  <conditionalFormatting sqref="B20:C39">
    <cfRule type="cellIs" priority="1" dxfId="4" operator="equal">
      <formula>0</formula>
    </cfRule>
  </conditionalFormatting>
  <dataValidations count="1">
    <dataValidation type="date" operator="greaterThanOrEqual" allowBlank="1" showInputMessage="1" showErrorMessage="1" errorTitle="Validation Check" error="Enter a date in the dd-MMM-yy format. For example, 01-Jan-05" sqref="L3:M3 I46:M47 D46:F47">
      <formula1>40179</formula1>
    </dataValidation>
  </dataValidations>
  <printOptions horizontalCentered="1"/>
  <pageMargins left="0" right="0" top="1.25" bottom="0" header="0" footer="0"/>
  <pageSetup fitToHeight="1" fitToWidth="1" horizontalDpi="180" verticalDpi="180" orientation="portrait" paperSize="9" scale="9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E_GRN5">
    <pageSetUpPr fitToPage="1"/>
  </sheetPr>
  <dimension ref="B1:U70"/>
  <sheetViews>
    <sheetView zoomScale="95" zoomScaleNormal="95" zoomScalePageLayoutView="0" workbookViewId="0" topLeftCell="A10">
      <selection activeCell="N16" sqref="N16"/>
    </sheetView>
  </sheetViews>
  <sheetFormatPr defaultColWidth="8.6640625" defaultRowHeight="15"/>
  <cols>
    <col min="1" max="1" width="7.5546875" style="100" customWidth="1"/>
    <col min="2" max="2" width="3.88671875" style="110" customWidth="1"/>
    <col min="3" max="3" width="6.6640625" style="110" customWidth="1"/>
    <col min="4" max="4" width="5.3359375" style="110" customWidth="1"/>
    <col min="5" max="5" width="8.6640625" style="110" customWidth="1"/>
    <col min="6" max="6" width="9.4453125" style="110" customWidth="1"/>
    <col min="7" max="7" width="2.6640625" style="110" customWidth="1"/>
    <col min="8" max="8" width="14.4453125" style="110" customWidth="1"/>
    <col min="9" max="9" width="7.10546875" style="110" customWidth="1"/>
    <col min="10" max="10" width="7.88671875" style="110" customWidth="1"/>
    <col min="11" max="11" width="11.99609375" style="110" customWidth="1"/>
    <col min="12" max="12" width="4.5546875" style="110" customWidth="1"/>
    <col min="13" max="13" width="6.88671875" style="110" customWidth="1"/>
    <col min="14" max="14" width="3.6640625" style="41" customWidth="1"/>
    <col min="15" max="21" width="8.6640625" style="41" customWidth="1"/>
    <col min="22" max="103" width="8.6640625" style="134" customWidth="1"/>
    <col min="104" max="119" width="8.6640625" style="100" customWidth="1"/>
    <col min="120" max="16384" width="8.6640625" style="41" customWidth="1"/>
  </cols>
  <sheetData>
    <row r="1" spans="2:21" ht="25.5" customHeight="1">
      <c r="B1" s="594" t="s">
        <v>66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29">
        <v>1</v>
      </c>
      <c r="O1" s="149"/>
      <c r="P1" s="100"/>
      <c r="Q1" s="100"/>
      <c r="R1" s="100"/>
      <c r="S1" s="100"/>
      <c r="T1" s="100"/>
      <c r="U1" s="100"/>
    </row>
    <row r="2" spans="2:21" ht="15" customHeight="1">
      <c r="B2" s="12"/>
      <c r="C2" s="12"/>
      <c r="D2" s="12"/>
      <c r="E2" s="23"/>
      <c r="F2" s="23"/>
      <c r="G2" s="23"/>
      <c r="H2" s="23"/>
      <c r="I2" s="23"/>
      <c r="J2" s="23"/>
      <c r="K2" s="23"/>
      <c r="L2" s="57"/>
      <c r="M2" s="212"/>
      <c r="N2" s="149"/>
      <c r="O2" s="149"/>
      <c r="P2" s="100"/>
      <c r="Q2" s="100"/>
      <c r="R2" s="100"/>
      <c r="S2" s="100"/>
      <c r="T2" s="100"/>
      <c r="U2" s="100"/>
    </row>
    <row r="3" spans="2:21" ht="15" customHeight="1">
      <c r="B3" s="207" t="s">
        <v>6</v>
      </c>
      <c r="C3" s="148"/>
      <c r="D3" s="208"/>
      <c r="E3" s="12"/>
      <c r="F3" s="12"/>
      <c r="G3" s="12"/>
      <c r="H3" s="60"/>
      <c r="I3" s="60"/>
      <c r="J3" s="60"/>
      <c r="K3" s="210" t="s">
        <v>2</v>
      </c>
      <c r="L3" s="596"/>
      <c r="M3" s="597"/>
      <c r="N3" s="104"/>
      <c r="O3" s="100"/>
      <c r="P3" s="100"/>
      <c r="Q3" s="100"/>
      <c r="R3" s="100"/>
      <c r="S3" s="100"/>
      <c r="T3" s="100"/>
      <c r="U3" s="100"/>
    </row>
    <row r="4" spans="2:21" ht="6.75" customHeight="1">
      <c r="B4" s="213"/>
      <c r="C4" s="12"/>
      <c r="D4" s="214"/>
      <c r="E4" s="12"/>
      <c r="F4" s="23"/>
      <c r="G4" s="23"/>
      <c r="H4" s="61"/>
      <c r="I4" s="61"/>
      <c r="J4" s="61"/>
      <c r="K4" s="211"/>
      <c r="L4" s="598"/>
      <c r="M4" s="599"/>
      <c r="N4" s="100"/>
      <c r="O4" s="62"/>
      <c r="P4" s="62"/>
      <c r="Q4" s="100"/>
      <c r="R4" s="100"/>
      <c r="S4" s="100"/>
      <c r="T4" s="100"/>
      <c r="U4" s="100"/>
    </row>
    <row r="5" spans="2:21" ht="15" customHeight="1">
      <c r="B5" s="342" t="s">
        <v>25</v>
      </c>
      <c r="C5" s="343"/>
      <c r="D5" s="602" t="str">
        <f>'Purchase Order'!B12</f>
        <v>15, Azhibek Baatyra Street</v>
      </c>
      <c r="E5" s="603"/>
      <c r="F5" s="603"/>
      <c r="G5" s="603"/>
      <c r="H5" s="603"/>
      <c r="I5" s="604" t="s">
        <v>70</v>
      </c>
      <c r="J5" s="605"/>
      <c r="K5" s="605"/>
      <c r="L5" s="605"/>
      <c r="M5" s="606"/>
      <c r="N5" s="100"/>
      <c r="O5" s="63" t="s">
        <v>67</v>
      </c>
      <c r="P5" s="64"/>
      <c r="Q5" s="100"/>
      <c r="R5" s="100"/>
      <c r="S5" s="100"/>
      <c r="T5" s="100"/>
      <c r="U5" s="100"/>
    </row>
    <row r="6" spans="2:21" ht="15" customHeight="1">
      <c r="B6" s="600"/>
      <c r="C6" s="601"/>
      <c r="D6" s="607" t="str">
        <f>'Purchase Order'!B13</f>
        <v>Bishkek, Kyrgyzstan</v>
      </c>
      <c r="E6" s="608"/>
      <c r="F6" s="608"/>
      <c r="G6" s="608"/>
      <c r="H6" s="609"/>
      <c r="I6" s="220">
        <f>IF(ISBLANK(L6),"","x")</f>
      </c>
      <c r="J6" s="68" t="s">
        <v>72</v>
      </c>
      <c r="K6" s="68"/>
      <c r="L6" s="614"/>
      <c r="M6" s="615"/>
      <c r="N6" s="100"/>
      <c r="O6" s="100"/>
      <c r="P6" s="100"/>
      <c r="Q6" s="100"/>
      <c r="R6" s="100"/>
      <c r="S6" s="100"/>
      <c r="T6" s="100"/>
      <c r="U6" s="100"/>
    </row>
    <row r="7" spans="2:21" ht="15" customHeight="1">
      <c r="B7" s="65" t="s">
        <v>68</v>
      </c>
      <c r="C7" s="23"/>
      <c r="D7" s="23"/>
      <c r="E7" s="23"/>
      <c r="F7" s="66"/>
      <c r="G7" s="610" t="s">
        <v>69</v>
      </c>
      <c r="H7" s="610"/>
      <c r="I7" s="221">
        <f>IF(ISBLANK(L7),"","x")</f>
      </c>
      <c r="J7" s="68" t="s">
        <v>74</v>
      </c>
      <c r="K7" s="68"/>
      <c r="L7" s="614"/>
      <c r="M7" s="615"/>
      <c r="N7" s="100"/>
      <c r="O7" s="62"/>
      <c r="P7" s="62"/>
      <c r="Q7" s="100"/>
      <c r="R7" s="100"/>
      <c r="S7" s="100"/>
      <c r="T7" s="100"/>
      <c r="U7" s="100"/>
    </row>
    <row r="8" spans="2:21" ht="15" customHeight="1">
      <c r="B8" s="67" t="s">
        <v>3</v>
      </c>
      <c r="C8" s="23"/>
      <c r="D8" s="611" t="e">
        <f>'Purchase Order'!H5</f>
        <v>#REF!</v>
      </c>
      <c r="E8" s="611"/>
      <c r="F8" s="612"/>
      <c r="G8" s="137"/>
      <c r="H8" s="69" t="s">
        <v>71</v>
      </c>
      <c r="I8" s="230">
        <f>IF(ISBLANK(L8),"","x")</f>
      </c>
      <c r="J8" s="68" t="s">
        <v>76</v>
      </c>
      <c r="K8" s="68"/>
      <c r="L8" s="614"/>
      <c r="M8" s="615"/>
      <c r="N8" s="100"/>
      <c r="O8" s="62"/>
      <c r="P8" s="62"/>
      <c r="Q8" s="100"/>
      <c r="R8" s="100"/>
      <c r="S8" s="100"/>
      <c r="T8" s="100"/>
      <c r="U8" s="100"/>
    </row>
    <row r="9" spans="2:21" ht="15" customHeight="1">
      <c r="B9" s="67" t="s">
        <v>29</v>
      </c>
      <c r="C9" s="23"/>
      <c r="D9" s="231" t="e">
        <f>'Purchase Order'!H6</f>
        <v>#REF!</v>
      </c>
      <c r="E9" s="231"/>
      <c r="F9" s="232"/>
      <c r="G9" s="137"/>
      <c r="H9" s="69" t="s">
        <v>73</v>
      </c>
      <c r="I9" s="221">
        <f>IF(ISBLANK(L9),"","x")</f>
      </c>
      <c r="J9" s="68" t="s">
        <v>77</v>
      </c>
      <c r="K9" s="68"/>
      <c r="L9" s="614"/>
      <c r="M9" s="615"/>
      <c r="N9" s="100"/>
      <c r="O9" s="100"/>
      <c r="P9" s="100"/>
      <c r="Q9" s="100"/>
      <c r="R9" s="100"/>
      <c r="S9" s="100"/>
      <c r="T9" s="100"/>
      <c r="U9" s="100"/>
    </row>
    <row r="10" spans="2:21" ht="15" customHeight="1">
      <c r="B10" s="67"/>
      <c r="C10" s="23"/>
      <c r="D10" s="233" t="e">
        <f>'Purchase Order'!H7</f>
        <v>#REF!</v>
      </c>
      <c r="E10" s="233"/>
      <c r="F10" s="234"/>
      <c r="G10" s="137"/>
      <c r="H10" s="69" t="s">
        <v>75</v>
      </c>
      <c r="I10" s="221">
        <f>IF(ISBLANK(L10),"","x")</f>
      </c>
      <c r="J10" s="590" t="s">
        <v>78</v>
      </c>
      <c r="K10" s="590"/>
      <c r="L10" s="614"/>
      <c r="M10" s="615"/>
      <c r="N10" s="100"/>
      <c r="O10" s="100"/>
      <c r="P10" s="100"/>
      <c r="Q10" s="100"/>
      <c r="R10" s="100"/>
      <c r="S10" s="100"/>
      <c r="T10" s="100"/>
      <c r="U10" s="100"/>
    </row>
    <row r="11" spans="2:21" ht="15">
      <c r="B11" s="67" t="s">
        <v>35</v>
      </c>
      <c r="C11" s="23"/>
      <c r="D11" s="592" t="e">
        <f>'Purchase Order'!H8</f>
        <v>#REF!</v>
      </c>
      <c r="E11" s="592"/>
      <c r="F11" s="593"/>
      <c r="G11" s="70"/>
      <c r="H11" s="215"/>
      <c r="I11" s="235"/>
      <c r="J11" s="222"/>
      <c r="K11" s="222"/>
      <c r="L11" s="222"/>
      <c r="M11" s="222"/>
      <c r="N11" s="100"/>
      <c r="O11" s="100"/>
      <c r="P11" s="100"/>
      <c r="Q11" s="100"/>
      <c r="R11" s="100"/>
      <c r="S11" s="100"/>
      <c r="T11" s="100"/>
      <c r="U11" s="100"/>
    </row>
    <row r="12" spans="2:21" ht="15">
      <c r="B12" s="71" t="s">
        <v>37</v>
      </c>
      <c r="C12" s="72"/>
      <c r="D12" s="575" t="e">
        <f>'Purchase Order'!H9</f>
        <v>#REF!</v>
      </c>
      <c r="E12" s="575"/>
      <c r="F12" s="576"/>
      <c r="G12" s="70"/>
      <c r="H12" s="216"/>
      <c r="I12" s="217"/>
      <c r="J12" s="218"/>
      <c r="K12" s="218"/>
      <c r="L12" s="218"/>
      <c r="M12" s="219"/>
      <c r="N12" s="100"/>
      <c r="O12" s="100"/>
      <c r="P12" s="100"/>
      <c r="Q12" s="100"/>
      <c r="R12" s="100"/>
      <c r="S12" s="100"/>
      <c r="T12" s="100"/>
      <c r="U12" s="100"/>
    </row>
    <row r="13" spans="2:21" ht="20.25" customHeight="1">
      <c r="B13" s="577" t="s">
        <v>118</v>
      </c>
      <c r="C13" s="577"/>
      <c r="D13" s="577"/>
      <c r="E13" s="578" t="e">
        <f>'Purchase Order'!E17</f>
        <v>#REF!</v>
      </c>
      <c r="F13" s="578"/>
      <c r="G13" s="12"/>
      <c r="H13" s="12"/>
      <c r="I13" s="23"/>
      <c r="J13" s="23"/>
      <c r="K13" s="23"/>
      <c r="L13" s="23"/>
      <c r="M13" s="59"/>
      <c r="N13" s="100"/>
      <c r="O13" s="100"/>
      <c r="P13" s="100"/>
      <c r="Q13" s="100"/>
      <c r="R13" s="100"/>
      <c r="S13" s="100"/>
      <c r="T13" s="100"/>
      <c r="U13" s="100"/>
    </row>
    <row r="14" spans="2:21" ht="19.5" customHeight="1">
      <c r="B14" s="579" t="s">
        <v>79</v>
      </c>
      <c r="C14" s="580"/>
      <c r="D14" s="580"/>
      <c r="E14" s="580"/>
      <c r="F14" s="580"/>
      <c r="G14" s="581" t="s">
        <v>80</v>
      </c>
      <c r="H14" s="581"/>
      <c r="I14" s="580" t="s">
        <v>81</v>
      </c>
      <c r="J14" s="580"/>
      <c r="K14" s="580"/>
      <c r="L14" s="580"/>
      <c r="M14" s="582"/>
      <c r="N14" s="100"/>
      <c r="O14" s="100"/>
      <c r="P14" s="100"/>
      <c r="Q14" s="100"/>
      <c r="R14" s="100"/>
      <c r="S14" s="100"/>
      <c r="T14" s="100"/>
      <c r="U14" s="100"/>
    </row>
    <row r="15" spans="2:21" ht="15.75">
      <c r="B15" s="139"/>
      <c r="C15" s="29" t="s">
        <v>82</v>
      </c>
      <c r="D15" s="23"/>
      <c r="E15" s="23"/>
      <c r="F15" s="23"/>
      <c r="G15" s="138"/>
      <c r="H15" s="74" t="s">
        <v>83</v>
      </c>
      <c r="I15" s="271" t="e">
        <f>IF(OR(L15="",M15=""),"","x")</f>
        <v>#REF!</v>
      </c>
      <c r="J15" s="75" t="s">
        <v>84</v>
      </c>
      <c r="K15" s="76"/>
      <c r="L15" s="236" t="e">
        <f>IF('Purchase Order'!J3&gt;"",'Purchase Order'!J3,"")</f>
        <v>#REF!</v>
      </c>
      <c r="M15" s="325" t="e">
        <f>IF('Purchase Order'!K3&gt;0,'Purchase Order'!K3,"")</f>
        <v>#REF!</v>
      </c>
      <c r="N15" s="100"/>
      <c r="O15" s="100"/>
      <c r="P15" s="100"/>
      <c r="Q15" s="100"/>
      <c r="R15" s="100"/>
      <c r="S15" s="100"/>
      <c r="T15" s="100"/>
      <c r="U15" s="100"/>
    </row>
    <row r="16" spans="2:21" ht="15.75">
      <c r="B16" s="139"/>
      <c r="C16" s="29" t="s">
        <v>85</v>
      </c>
      <c r="D16" s="23"/>
      <c r="E16" s="23"/>
      <c r="F16" s="23"/>
      <c r="G16" s="138"/>
      <c r="H16" s="74" t="s">
        <v>86</v>
      </c>
      <c r="I16" s="271">
        <f>IF(OR(L16="",M16=""),"","x")</f>
      </c>
      <c r="J16" s="75" t="s">
        <v>87</v>
      </c>
      <c r="K16" s="76"/>
      <c r="L16" s="237">
        <f>IF('Purchase Order'!C2&gt;"",'Purchase Order'!C2,"")</f>
      </c>
      <c r="M16" s="326">
        <f>IF('Purchase Order'!D2&gt;0,'Purchase Order'!D2,"")</f>
      </c>
      <c r="N16" s="100"/>
      <c r="O16" s="100"/>
      <c r="P16" s="100"/>
      <c r="Q16" s="100"/>
      <c r="R16" s="100"/>
      <c r="S16" s="100"/>
      <c r="T16" s="100"/>
      <c r="U16" s="100"/>
    </row>
    <row r="17" spans="2:21" ht="15.75">
      <c r="B17" s="139"/>
      <c r="C17" s="29" t="s">
        <v>88</v>
      </c>
      <c r="D17" s="23"/>
      <c r="E17" s="23"/>
      <c r="F17" s="23"/>
      <c r="G17" s="138"/>
      <c r="H17" s="74" t="s">
        <v>89</v>
      </c>
      <c r="I17" s="271">
        <f>IF(ISBLANK(L17),"","x")</f>
      </c>
      <c r="J17" s="75" t="s">
        <v>90</v>
      </c>
      <c r="K17" s="75"/>
      <c r="L17" s="583"/>
      <c r="M17" s="584"/>
      <c r="N17" s="100"/>
      <c r="O17" s="100"/>
      <c r="P17" s="100"/>
      <c r="Q17" s="100"/>
      <c r="R17" s="100"/>
      <c r="S17" s="100"/>
      <c r="T17" s="100"/>
      <c r="U17" s="100"/>
    </row>
    <row r="18" spans="2:21" ht="12" customHeight="1">
      <c r="B18" s="616"/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8"/>
      <c r="N18" s="100"/>
      <c r="O18" s="104"/>
      <c r="P18" s="100"/>
      <c r="Q18" s="100"/>
      <c r="R18" s="100"/>
      <c r="S18" s="100"/>
      <c r="T18" s="100"/>
      <c r="U18" s="100"/>
    </row>
    <row r="19" spans="2:21" ht="29.25" customHeight="1">
      <c r="B19" s="83" t="s">
        <v>104</v>
      </c>
      <c r="C19" s="79" t="s">
        <v>91</v>
      </c>
      <c r="D19" s="80" t="s">
        <v>1</v>
      </c>
      <c r="E19" s="585" t="s">
        <v>92</v>
      </c>
      <c r="F19" s="586"/>
      <c r="G19" s="586"/>
      <c r="H19" s="586"/>
      <c r="I19" s="81" t="s">
        <v>116</v>
      </c>
      <c r="J19" s="82" t="s">
        <v>117</v>
      </c>
      <c r="K19" s="83" t="s">
        <v>93</v>
      </c>
      <c r="L19" s="585" t="s">
        <v>31</v>
      </c>
      <c r="M19" s="587"/>
      <c r="N19" s="100"/>
      <c r="O19" s="238" t="s">
        <v>109</v>
      </c>
      <c r="P19" s="239" t="s">
        <v>110</v>
      </c>
      <c r="Q19" s="100"/>
      <c r="R19" s="100"/>
      <c r="S19" s="100"/>
      <c r="T19" s="100"/>
      <c r="U19" s="100"/>
    </row>
    <row r="20" spans="2:21" ht="15" customHeight="1">
      <c r="B20" s="13">
        <v>1</v>
      </c>
      <c r="C20" s="240">
        <v>55</v>
      </c>
      <c r="D20" s="241" t="s">
        <v>126</v>
      </c>
      <c r="E20" s="242" t="s">
        <v>127</v>
      </c>
      <c r="F20" s="243"/>
      <c r="G20" s="243"/>
      <c r="H20" s="243"/>
      <c r="I20" s="244"/>
      <c r="J20" s="245"/>
      <c r="K20" s="321"/>
      <c r="L20" s="571"/>
      <c r="M20" s="572"/>
      <c r="N20" s="84" t="e">
        <v>#DIV/0!</v>
      </c>
      <c r="O20" s="135">
        <v>35</v>
      </c>
      <c r="P20" s="135">
        <f>O20-K20</f>
        <v>35</v>
      </c>
      <c r="Q20" s="100"/>
      <c r="R20" s="100"/>
      <c r="S20" s="100"/>
      <c r="T20" s="100"/>
      <c r="U20" s="100"/>
    </row>
    <row r="21" spans="2:21" ht="15" customHeight="1">
      <c r="B21" s="14">
        <v>0</v>
      </c>
      <c r="C21" s="246">
        <v>0</v>
      </c>
      <c r="D21" s="247"/>
      <c r="E21" s="248"/>
      <c r="F21" s="249"/>
      <c r="G21" s="249"/>
      <c r="H21" s="249"/>
      <c r="I21" s="250"/>
      <c r="J21" s="251"/>
      <c r="K21" s="190"/>
      <c r="L21" s="548"/>
      <c r="M21" s="549"/>
      <c r="N21" s="84" t="e">
        <v>#DIV/0!</v>
      </c>
      <c r="O21" s="135">
        <v>0</v>
      </c>
      <c r="P21" s="135">
        <f aca="true" t="shared" si="0" ref="P21:P39">O21-K21</f>
        <v>0</v>
      </c>
      <c r="Q21" s="100"/>
      <c r="R21" s="100"/>
      <c r="S21" s="100"/>
      <c r="T21" s="100"/>
      <c r="U21" s="100"/>
    </row>
    <row r="22" spans="2:21" ht="15" customHeight="1">
      <c r="B22" s="14">
        <v>0</v>
      </c>
      <c r="C22" s="246">
        <v>0</v>
      </c>
      <c r="D22" s="247"/>
      <c r="E22" s="248"/>
      <c r="F22" s="249"/>
      <c r="G22" s="249"/>
      <c r="H22" s="249"/>
      <c r="I22" s="250"/>
      <c r="J22" s="251"/>
      <c r="K22" s="190"/>
      <c r="L22" s="548"/>
      <c r="M22" s="549"/>
      <c r="N22" s="84" t="e">
        <v>#DIV/0!</v>
      </c>
      <c r="O22" s="135">
        <v>0</v>
      </c>
      <c r="P22" s="135">
        <f t="shared" si="0"/>
        <v>0</v>
      </c>
      <c r="Q22" s="100"/>
      <c r="R22" s="100"/>
      <c r="S22" s="100"/>
      <c r="T22" s="100"/>
      <c r="U22" s="100"/>
    </row>
    <row r="23" spans="2:21" ht="15" customHeight="1">
      <c r="B23" s="14">
        <v>0</v>
      </c>
      <c r="C23" s="246">
        <v>0</v>
      </c>
      <c r="D23" s="247"/>
      <c r="E23" s="248"/>
      <c r="F23" s="249"/>
      <c r="G23" s="249"/>
      <c r="H23" s="249"/>
      <c r="I23" s="250"/>
      <c r="J23" s="251"/>
      <c r="K23" s="190"/>
      <c r="L23" s="548"/>
      <c r="M23" s="549"/>
      <c r="N23" s="84" t="e">
        <v>#DIV/0!</v>
      </c>
      <c r="O23" s="135">
        <v>0</v>
      </c>
      <c r="P23" s="135">
        <f t="shared" si="0"/>
        <v>0</v>
      </c>
      <c r="Q23" s="100"/>
      <c r="R23" s="100"/>
      <c r="S23" s="100"/>
      <c r="T23" s="100"/>
      <c r="U23" s="100"/>
    </row>
    <row r="24" spans="2:21" ht="15" customHeight="1">
      <c r="B24" s="14">
        <v>0</v>
      </c>
      <c r="C24" s="246">
        <v>0</v>
      </c>
      <c r="D24" s="247"/>
      <c r="E24" s="248"/>
      <c r="F24" s="249"/>
      <c r="G24" s="249"/>
      <c r="H24" s="249"/>
      <c r="I24" s="250"/>
      <c r="J24" s="251"/>
      <c r="K24" s="190"/>
      <c r="L24" s="548"/>
      <c r="M24" s="549"/>
      <c r="N24" s="84" t="e">
        <v>#DIV/0!</v>
      </c>
      <c r="O24" s="135">
        <v>0</v>
      </c>
      <c r="P24" s="135">
        <f t="shared" si="0"/>
        <v>0</v>
      </c>
      <c r="Q24" s="100"/>
      <c r="R24" s="100"/>
      <c r="S24" s="100"/>
      <c r="T24" s="100"/>
      <c r="U24" s="100"/>
    </row>
    <row r="25" spans="2:21" ht="15" customHeight="1">
      <c r="B25" s="14">
        <v>0</v>
      </c>
      <c r="C25" s="246">
        <v>0</v>
      </c>
      <c r="D25" s="247"/>
      <c r="E25" s="248"/>
      <c r="F25" s="249"/>
      <c r="G25" s="249"/>
      <c r="H25" s="249"/>
      <c r="I25" s="250"/>
      <c r="J25" s="251"/>
      <c r="K25" s="190"/>
      <c r="L25" s="548"/>
      <c r="M25" s="549"/>
      <c r="N25" s="84" t="e">
        <v>#DIV/0!</v>
      </c>
      <c r="O25" s="135">
        <v>0</v>
      </c>
      <c r="P25" s="135">
        <f t="shared" si="0"/>
        <v>0</v>
      </c>
      <c r="Q25" s="100"/>
      <c r="R25" s="100"/>
      <c r="S25" s="100"/>
      <c r="T25" s="100"/>
      <c r="U25" s="100"/>
    </row>
    <row r="26" spans="2:21" ht="15" customHeight="1">
      <c r="B26" s="14">
        <v>0</v>
      </c>
      <c r="C26" s="246">
        <v>0</v>
      </c>
      <c r="D26" s="247"/>
      <c r="E26" s="248"/>
      <c r="F26" s="249"/>
      <c r="G26" s="249"/>
      <c r="H26" s="249"/>
      <c r="I26" s="250"/>
      <c r="J26" s="251"/>
      <c r="K26" s="190"/>
      <c r="L26" s="548"/>
      <c r="M26" s="549"/>
      <c r="N26" s="84" t="e">
        <v>#DIV/0!</v>
      </c>
      <c r="O26" s="135">
        <v>0</v>
      </c>
      <c r="P26" s="135">
        <f t="shared" si="0"/>
        <v>0</v>
      </c>
      <c r="Q26" s="100"/>
      <c r="R26" s="100"/>
      <c r="S26" s="100"/>
      <c r="T26" s="100"/>
      <c r="U26" s="100"/>
    </row>
    <row r="27" spans="2:21" ht="15" customHeight="1">
      <c r="B27" s="14">
        <v>0</v>
      </c>
      <c r="C27" s="246">
        <v>0</v>
      </c>
      <c r="D27" s="247"/>
      <c r="E27" s="248"/>
      <c r="F27" s="252"/>
      <c r="G27" s="252"/>
      <c r="H27" s="252"/>
      <c r="I27" s="253"/>
      <c r="J27" s="251"/>
      <c r="K27" s="190"/>
      <c r="L27" s="548"/>
      <c r="M27" s="549"/>
      <c r="N27" s="84" t="e">
        <v>#DIV/0!</v>
      </c>
      <c r="O27" s="135">
        <v>0</v>
      </c>
      <c r="P27" s="135">
        <f t="shared" si="0"/>
        <v>0</v>
      </c>
      <c r="Q27" s="100"/>
      <c r="R27" s="100"/>
      <c r="S27" s="100"/>
      <c r="T27" s="100"/>
      <c r="U27" s="100"/>
    </row>
    <row r="28" spans="2:21" ht="15" customHeight="1">
      <c r="B28" s="251">
        <v>0</v>
      </c>
      <c r="C28" s="246">
        <v>0</v>
      </c>
      <c r="D28" s="247"/>
      <c r="E28" s="248"/>
      <c r="F28" s="252"/>
      <c r="G28" s="252"/>
      <c r="H28" s="252"/>
      <c r="I28" s="250"/>
      <c r="J28" s="251"/>
      <c r="K28" s="190"/>
      <c r="L28" s="548"/>
      <c r="M28" s="549"/>
      <c r="N28" s="84" t="e">
        <v>#DIV/0!</v>
      </c>
      <c r="O28" s="135">
        <v>0</v>
      </c>
      <c r="P28" s="135">
        <f t="shared" si="0"/>
        <v>0</v>
      </c>
      <c r="Q28" s="100"/>
      <c r="R28" s="100"/>
      <c r="S28" s="100"/>
      <c r="T28" s="100"/>
      <c r="U28" s="100"/>
    </row>
    <row r="29" spans="2:21" ht="15" customHeight="1">
      <c r="B29" s="14">
        <v>0</v>
      </c>
      <c r="C29" s="246">
        <v>0</v>
      </c>
      <c r="D29" s="247"/>
      <c r="E29" s="248"/>
      <c r="F29" s="252"/>
      <c r="G29" s="252"/>
      <c r="H29" s="252"/>
      <c r="I29" s="250"/>
      <c r="J29" s="251"/>
      <c r="K29" s="190"/>
      <c r="L29" s="548"/>
      <c r="M29" s="549"/>
      <c r="N29" s="84" t="e">
        <v>#DIV/0!</v>
      </c>
      <c r="O29" s="135">
        <v>0</v>
      </c>
      <c r="P29" s="135">
        <f t="shared" si="0"/>
        <v>0</v>
      </c>
      <c r="Q29" s="100"/>
      <c r="R29" s="100"/>
      <c r="S29" s="100"/>
      <c r="T29" s="100"/>
      <c r="U29" s="100"/>
    </row>
    <row r="30" spans="2:21" ht="15" customHeight="1">
      <c r="B30" s="14">
        <v>0</v>
      </c>
      <c r="C30" s="246">
        <v>0</v>
      </c>
      <c r="D30" s="247"/>
      <c r="E30" s="248"/>
      <c r="F30" s="252"/>
      <c r="G30" s="252"/>
      <c r="H30" s="252"/>
      <c r="I30" s="250"/>
      <c r="J30" s="251"/>
      <c r="K30" s="190"/>
      <c r="L30" s="548"/>
      <c r="M30" s="549"/>
      <c r="N30" s="84" t="e">
        <v>#DIV/0!</v>
      </c>
      <c r="O30" s="135">
        <v>0</v>
      </c>
      <c r="P30" s="135">
        <f t="shared" si="0"/>
        <v>0</v>
      </c>
      <c r="Q30" s="100"/>
      <c r="R30" s="100"/>
      <c r="S30" s="100"/>
      <c r="T30" s="100"/>
      <c r="U30" s="100"/>
    </row>
    <row r="31" spans="2:21" ht="15" customHeight="1">
      <c r="B31" s="14">
        <v>0</v>
      </c>
      <c r="C31" s="246">
        <v>0</v>
      </c>
      <c r="D31" s="247"/>
      <c r="E31" s="248"/>
      <c r="F31" s="252"/>
      <c r="G31" s="252"/>
      <c r="H31" s="252"/>
      <c r="I31" s="250"/>
      <c r="J31" s="251"/>
      <c r="K31" s="190"/>
      <c r="L31" s="548"/>
      <c r="M31" s="549"/>
      <c r="N31" s="84" t="e">
        <v>#DIV/0!</v>
      </c>
      <c r="O31" s="135">
        <v>0</v>
      </c>
      <c r="P31" s="135">
        <f t="shared" si="0"/>
        <v>0</v>
      </c>
      <c r="Q31" s="100"/>
      <c r="R31" s="100"/>
      <c r="S31" s="100"/>
      <c r="T31" s="100"/>
      <c r="U31" s="100"/>
    </row>
    <row r="32" spans="2:21" ht="15" customHeight="1">
      <c r="B32" s="85">
        <v>0</v>
      </c>
      <c r="C32" s="246">
        <v>0</v>
      </c>
      <c r="D32" s="247"/>
      <c r="E32" s="248"/>
      <c r="F32" s="252"/>
      <c r="G32" s="252"/>
      <c r="H32" s="252"/>
      <c r="I32" s="250"/>
      <c r="J32" s="251"/>
      <c r="K32" s="190"/>
      <c r="L32" s="548"/>
      <c r="M32" s="549"/>
      <c r="N32" s="84" t="e">
        <v>#DIV/0!</v>
      </c>
      <c r="O32" s="135">
        <v>0</v>
      </c>
      <c r="P32" s="135">
        <f t="shared" si="0"/>
        <v>0</v>
      </c>
      <c r="Q32" s="100"/>
      <c r="R32" s="100"/>
      <c r="S32" s="100"/>
      <c r="T32" s="100"/>
      <c r="U32" s="100"/>
    </row>
    <row r="33" spans="2:21" ht="15" customHeight="1">
      <c r="B33" s="85">
        <v>0</v>
      </c>
      <c r="C33" s="246">
        <v>0</v>
      </c>
      <c r="D33" s="247"/>
      <c r="E33" s="248"/>
      <c r="F33" s="252"/>
      <c r="G33" s="252"/>
      <c r="H33" s="252"/>
      <c r="I33" s="250"/>
      <c r="J33" s="251"/>
      <c r="K33" s="190"/>
      <c r="L33" s="548"/>
      <c r="M33" s="549"/>
      <c r="N33" s="84" t="e">
        <v>#DIV/0!</v>
      </c>
      <c r="O33" s="135">
        <v>0</v>
      </c>
      <c r="P33" s="135">
        <f t="shared" si="0"/>
        <v>0</v>
      </c>
      <c r="Q33" s="100"/>
      <c r="R33" s="100"/>
      <c r="S33" s="100"/>
      <c r="T33" s="100"/>
      <c r="U33" s="100"/>
    </row>
    <row r="34" spans="2:21" ht="15" customHeight="1">
      <c r="B34" s="209">
        <v>0</v>
      </c>
      <c r="C34" s="254">
        <v>0</v>
      </c>
      <c r="D34" s="255"/>
      <c r="E34" s="256"/>
      <c r="F34" s="257"/>
      <c r="G34" s="257"/>
      <c r="H34" s="257"/>
      <c r="I34" s="258"/>
      <c r="J34" s="259"/>
      <c r="K34" s="226"/>
      <c r="L34" s="548"/>
      <c r="M34" s="549"/>
      <c r="N34" s="84"/>
      <c r="O34" s="135">
        <v>0</v>
      </c>
      <c r="P34" s="135">
        <f t="shared" si="0"/>
        <v>0</v>
      </c>
      <c r="Q34" s="100"/>
      <c r="R34" s="100"/>
      <c r="S34" s="100"/>
      <c r="T34" s="100"/>
      <c r="U34" s="100"/>
    </row>
    <row r="35" spans="2:21" ht="15" customHeight="1">
      <c r="B35" s="209">
        <v>0</v>
      </c>
      <c r="C35" s="254">
        <v>0</v>
      </c>
      <c r="D35" s="255"/>
      <c r="E35" s="256"/>
      <c r="F35" s="257"/>
      <c r="G35" s="257"/>
      <c r="H35" s="257"/>
      <c r="I35" s="258"/>
      <c r="J35" s="259"/>
      <c r="K35" s="226"/>
      <c r="L35" s="548"/>
      <c r="M35" s="549"/>
      <c r="N35" s="84"/>
      <c r="O35" s="135">
        <v>0</v>
      </c>
      <c r="P35" s="135">
        <f t="shared" si="0"/>
        <v>0</v>
      </c>
      <c r="Q35" s="100"/>
      <c r="R35" s="100"/>
      <c r="S35" s="100"/>
      <c r="T35" s="100"/>
      <c r="U35" s="100"/>
    </row>
    <row r="36" spans="2:21" ht="15" customHeight="1">
      <c r="B36" s="209">
        <v>0</v>
      </c>
      <c r="C36" s="254">
        <v>0</v>
      </c>
      <c r="D36" s="255"/>
      <c r="E36" s="256"/>
      <c r="F36" s="257"/>
      <c r="G36" s="257"/>
      <c r="H36" s="257"/>
      <c r="I36" s="258"/>
      <c r="J36" s="259"/>
      <c r="K36" s="226"/>
      <c r="L36" s="548"/>
      <c r="M36" s="549"/>
      <c r="N36" s="84"/>
      <c r="O36" s="135">
        <v>0</v>
      </c>
      <c r="P36" s="135">
        <f t="shared" si="0"/>
        <v>0</v>
      </c>
      <c r="Q36" s="100"/>
      <c r="R36" s="100"/>
      <c r="S36" s="100"/>
      <c r="T36" s="100"/>
      <c r="U36" s="100"/>
    </row>
    <row r="37" spans="2:21" ht="15" customHeight="1">
      <c r="B37" s="209">
        <v>0</v>
      </c>
      <c r="C37" s="254">
        <v>0</v>
      </c>
      <c r="D37" s="255"/>
      <c r="E37" s="256"/>
      <c r="F37" s="257"/>
      <c r="G37" s="257"/>
      <c r="H37" s="257"/>
      <c r="I37" s="258"/>
      <c r="J37" s="259"/>
      <c r="K37" s="226"/>
      <c r="L37" s="548"/>
      <c r="M37" s="549"/>
      <c r="N37" s="84"/>
      <c r="O37" s="135">
        <v>0</v>
      </c>
      <c r="P37" s="135">
        <f t="shared" si="0"/>
        <v>0</v>
      </c>
      <c r="Q37" s="100"/>
      <c r="R37" s="100"/>
      <c r="S37" s="100"/>
      <c r="T37" s="100"/>
      <c r="U37" s="100"/>
    </row>
    <row r="38" spans="2:21" ht="15" customHeight="1">
      <c r="B38" s="209">
        <v>0</v>
      </c>
      <c r="C38" s="254">
        <v>0</v>
      </c>
      <c r="D38" s="255"/>
      <c r="E38" s="256"/>
      <c r="F38" s="257"/>
      <c r="G38" s="257"/>
      <c r="H38" s="257"/>
      <c r="I38" s="258"/>
      <c r="J38" s="259"/>
      <c r="K38" s="226"/>
      <c r="L38" s="548"/>
      <c r="M38" s="549"/>
      <c r="N38" s="84"/>
      <c r="O38" s="135">
        <v>0</v>
      </c>
      <c r="P38" s="135">
        <f t="shared" si="0"/>
        <v>0</v>
      </c>
      <c r="Q38" s="100"/>
      <c r="R38" s="100"/>
      <c r="S38" s="100"/>
      <c r="T38" s="100"/>
      <c r="U38" s="100"/>
    </row>
    <row r="39" spans="2:21" ht="15" customHeight="1">
      <c r="B39" s="86">
        <v>0</v>
      </c>
      <c r="C39" s="260">
        <v>0</v>
      </c>
      <c r="D39" s="261"/>
      <c r="E39" s="262"/>
      <c r="F39" s="263"/>
      <c r="G39" s="263"/>
      <c r="H39" s="263"/>
      <c r="I39" s="264"/>
      <c r="J39" s="265"/>
      <c r="K39" s="191"/>
      <c r="L39" s="573"/>
      <c r="M39" s="574"/>
      <c r="N39" s="84" t="e">
        <v>#DIV/0!</v>
      </c>
      <c r="O39" s="135">
        <v>0</v>
      </c>
      <c r="P39" s="135">
        <f t="shared" si="0"/>
        <v>0</v>
      </c>
      <c r="Q39" s="100"/>
      <c r="R39" s="100"/>
      <c r="S39" s="100"/>
      <c r="T39" s="100"/>
      <c r="U39" s="100"/>
    </row>
    <row r="40" spans="2:21" ht="10.5" customHeight="1">
      <c r="B40" s="87"/>
      <c r="C40" s="98"/>
      <c r="D40" s="23"/>
      <c r="E40" s="23"/>
      <c r="F40" s="23"/>
      <c r="G40" s="23"/>
      <c r="H40" s="23"/>
      <c r="I40" s="23"/>
      <c r="J40" s="23"/>
      <c r="K40" s="228">
        <f>SUM(K20:K39)</f>
        <v>0</v>
      </c>
      <c r="L40" s="23"/>
      <c r="M40" s="88"/>
      <c r="N40" s="100"/>
      <c r="O40" s="147">
        <f>SUM(O20:O39)</f>
        <v>35</v>
      </c>
      <c r="P40" s="147">
        <f>SUM(P20:P39)</f>
        <v>35</v>
      </c>
      <c r="Q40" s="100"/>
      <c r="R40" s="100"/>
      <c r="S40" s="100"/>
      <c r="T40" s="100"/>
      <c r="U40" s="100"/>
    </row>
    <row r="41" spans="2:21" ht="15">
      <c r="B41" s="568" t="s">
        <v>115</v>
      </c>
      <c r="C41" s="569"/>
      <c r="D41" s="569"/>
      <c r="E41" s="551">
        <f>'Purchase Order'!E40</f>
      </c>
      <c r="F41" s="552"/>
      <c r="G41" s="552"/>
      <c r="H41" s="552"/>
      <c r="I41" s="552"/>
      <c r="J41" s="552"/>
      <c r="K41" s="552"/>
      <c r="L41" s="552"/>
      <c r="M41" s="553"/>
      <c r="N41" s="100"/>
      <c r="O41" s="136"/>
      <c r="P41" s="100"/>
      <c r="Q41" s="100"/>
      <c r="R41" s="100"/>
      <c r="S41" s="100"/>
      <c r="T41" s="100"/>
      <c r="U41" s="100"/>
    </row>
    <row r="42" spans="2:21" ht="10.5" customHeight="1">
      <c r="B42" s="89"/>
      <c r="C42" s="73"/>
      <c r="D42" s="73"/>
      <c r="E42" s="73"/>
      <c r="F42" s="73"/>
      <c r="G42" s="73"/>
      <c r="H42" s="73"/>
      <c r="I42" s="73"/>
      <c r="J42" s="73"/>
      <c r="K42" s="227"/>
      <c r="L42" s="73"/>
      <c r="M42" s="90"/>
      <c r="N42" s="100"/>
      <c r="O42" s="100"/>
      <c r="P42" s="100"/>
      <c r="Q42" s="100"/>
      <c r="R42" s="100"/>
      <c r="S42" s="100"/>
      <c r="T42" s="100"/>
      <c r="U42" s="100"/>
    </row>
    <row r="43" spans="2:21" ht="15">
      <c r="B43" s="91" t="s">
        <v>94</v>
      </c>
      <c r="C43" s="24"/>
      <c r="D43" s="24"/>
      <c r="E43" s="24"/>
      <c r="F43" s="24"/>
      <c r="G43" s="24"/>
      <c r="H43" s="92" t="s">
        <v>95</v>
      </c>
      <c r="I43" s="24"/>
      <c r="J43" s="24"/>
      <c r="K43" s="23"/>
      <c r="L43" s="23"/>
      <c r="M43" s="59"/>
      <c r="N43" s="100"/>
      <c r="O43" s="100"/>
      <c r="P43" s="100"/>
      <c r="Q43" s="100"/>
      <c r="R43" s="100"/>
      <c r="S43" s="100"/>
      <c r="T43" s="100"/>
      <c r="U43" s="100"/>
    </row>
    <row r="44" spans="2:21" ht="15.75">
      <c r="B44" s="93" t="s">
        <v>96</v>
      </c>
      <c r="C44" s="24"/>
      <c r="D44" s="570"/>
      <c r="E44" s="570"/>
      <c r="F44" s="570"/>
      <c r="G44" s="24"/>
      <c r="H44" s="94" t="s">
        <v>96</v>
      </c>
      <c r="I44" s="543"/>
      <c r="J44" s="543"/>
      <c r="K44" s="543"/>
      <c r="L44" s="543"/>
      <c r="M44" s="544"/>
      <c r="N44" s="100"/>
      <c r="O44" s="100"/>
      <c r="P44" s="100"/>
      <c r="Q44" s="100"/>
      <c r="R44" s="100"/>
      <c r="S44" s="100"/>
      <c r="T44" s="100"/>
      <c r="U44" s="100"/>
    </row>
    <row r="45" spans="2:21" ht="15.75">
      <c r="B45" s="93" t="s">
        <v>97</v>
      </c>
      <c r="C45" s="24"/>
      <c r="D45" s="545"/>
      <c r="E45" s="545"/>
      <c r="F45" s="545"/>
      <c r="G45" s="24"/>
      <c r="H45" s="94" t="s">
        <v>98</v>
      </c>
      <c r="I45" s="546"/>
      <c r="J45" s="546"/>
      <c r="K45" s="546"/>
      <c r="L45" s="546"/>
      <c r="M45" s="547"/>
      <c r="N45" s="100"/>
      <c r="O45" s="100"/>
      <c r="P45" s="100"/>
      <c r="Q45" s="100"/>
      <c r="R45" s="100"/>
      <c r="S45" s="100"/>
      <c r="T45" s="100"/>
      <c r="U45" s="100"/>
    </row>
    <row r="46" spans="2:21" ht="15">
      <c r="B46" s="95"/>
      <c r="C46" s="24"/>
      <c r="D46" s="554"/>
      <c r="E46" s="554"/>
      <c r="F46" s="554"/>
      <c r="G46" s="24"/>
      <c r="H46" s="96"/>
      <c r="I46" s="556"/>
      <c r="J46" s="556"/>
      <c r="K46" s="556"/>
      <c r="L46" s="556"/>
      <c r="M46" s="557"/>
      <c r="N46" s="100"/>
      <c r="O46" s="100"/>
      <c r="P46" s="100"/>
      <c r="Q46" s="100"/>
      <c r="R46" s="100"/>
      <c r="S46" s="100"/>
      <c r="T46" s="100"/>
      <c r="U46" s="100"/>
    </row>
    <row r="47" spans="2:21" ht="15">
      <c r="B47" s="93" t="s">
        <v>99</v>
      </c>
      <c r="C47" s="24"/>
      <c r="D47" s="555"/>
      <c r="E47" s="555"/>
      <c r="F47" s="555"/>
      <c r="G47" s="24"/>
      <c r="H47" s="94" t="s">
        <v>99</v>
      </c>
      <c r="I47" s="558"/>
      <c r="J47" s="558"/>
      <c r="K47" s="558"/>
      <c r="L47" s="558"/>
      <c r="M47" s="559"/>
      <c r="N47" s="100"/>
      <c r="O47" s="100"/>
      <c r="P47" s="100"/>
      <c r="Q47" s="100"/>
      <c r="R47" s="100"/>
      <c r="S47" s="100"/>
      <c r="T47" s="100"/>
      <c r="U47" s="100"/>
    </row>
    <row r="48" spans="2:21" ht="12" customHeight="1">
      <c r="B48" s="97"/>
      <c r="C48" s="23"/>
      <c r="D48" s="23"/>
      <c r="E48" s="23"/>
      <c r="F48" s="23"/>
      <c r="G48" s="23"/>
      <c r="H48" s="58"/>
      <c r="I48" s="409"/>
      <c r="J48" s="409"/>
      <c r="K48" s="409"/>
      <c r="L48" s="409"/>
      <c r="M48" s="410"/>
      <c r="N48" s="100"/>
      <c r="O48" s="100"/>
      <c r="P48" s="100"/>
      <c r="Q48" s="100"/>
      <c r="R48" s="100"/>
      <c r="S48" s="100"/>
      <c r="T48" s="100"/>
      <c r="U48" s="100"/>
    </row>
    <row r="49" spans="2:21" ht="12" customHeight="1">
      <c r="B49" s="97"/>
      <c r="C49" s="23"/>
      <c r="D49" s="23"/>
      <c r="E49" s="23"/>
      <c r="F49" s="23"/>
      <c r="G49" s="23"/>
      <c r="H49" s="58" t="s">
        <v>100</v>
      </c>
      <c r="I49" s="434"/>
      <c r="J49" s="434"/>
      <c r="K49" s="434"/>
      <c r="L49" s="434"/>
      <c r="M49" s="435"/>
      <c r="N49" s="100"/>
      <c r="O49" s="100"/>
      <c r="P49" s="100"/>
      <c r="Q49" s="100"/>
      <c r="R49" s="100"/>
      <c r="S49" s="100"/>
      <c r="T49" s="100"/>
      <c r="U49" s="100"/>
    </row>
    <row r="50" spans="2:21" ht="12" customHeight="1">
      <c r="B50" s="97"/>
      <c r="C50" s="23"/>
      <c r="D50" s="23"/>
      <c r="E50" s="23"/>
      <c r="F50" s="23"/>
      <c r="G50" s="23"/>
      <c r="H50" s="23"/>
      <c r="I50" s="560" t="s">
        <v>101</v>
      </c>
      <c r="J50" s="560"/>
      <c r="K50" s="560"/>
      <c r="L50" s="560"/>
      <c r="M50" s="561"/>
      <c r="N50" s="100"/>
      <c r="O50" s="100"/>
      <c r="P50" s="100"/>
      <c r="Q50" s="100"/>
      <c r="R50" s="100"/>
      <c r="S50" s="100"/>
      <c r="T50" s="100"/>
      <c r="U50" s="100"/>
    </row>
    <row r="51" spans="2:21" ht="15">
      <c r="B51" s="562" t="s">
        <v>102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4"/>
      <c r="N51" s="100"/>
      <c r="O51" s="100"/>
      <c r="P51" s="100"/>
      <c r="Q51" s="100"/>
      <c r="R51" s="100"/>
      <c r="S51" s="100"/>
      <c r="T51" s="100"/>
      <c r="U51" s="100"/>
    </row>
    <row r="52" spans="2:21" ht="15">
      <c r="B52" s="565" t="s">
        <v>103</v>
      </c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7"/>
      <c r="N52" s="100"/>
      <c r="O52" s="100"/>
      <c r="P52" s="100"/>
      <c r="Q52" s="100"/>
      <c r="R52" s="100"/>
      <c r="S52" s="100"/>
      <c r="T52" s="100"/>
      <c r="U52" s="100"/>
    </row>
    <row r="53" spans="2:21" ht="15">
      <c r="B53" s="550" t="e">
        <f>#REF!</f>
        <v>#REF!</v>
      </c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100"/>
      <c r="O53" s="100"/>
      <c r="P53" s="100"/>
      <c r="Q53" s="100"/>
      <c r="R53" s="100"/>
      <c r="S53" s="100"/>
      <c r="T53" s="100"/>
      <c r="U53" s="100"/>
    </row>
    <row r="54" spans="2:21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0"/>
      <c r="O54" s="100"/>
      <c r="P54" s="100"/>
      <c r="Q54" s="100"/>
      <c r="R54" s="100"/>
      <c r="S54" s="100"/>
      <c r="T54" s="100"/>
      <c r="U54" s="100"/>
    </row>
    <row r="55" spans="2:21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0"/>
      <c r="O55" s="100"/>
      <c r="P55" s="100"/>
      <c r="Q55" s="100"/>
      <c r="R55" s="100"/>
      <c r="S55" s="100"/>
      <c r="T55" s="100"/>
      <c r="U55" s="100"/>
    </row>
    <row r="56" spans="2:21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0"/>
      <c r="O56" s="100"/>
      <c r="P56" s="100"/>
      <c r="Q56" s="100"/>
      <c r="R56" s="100"/>
      <c r="S56" s="100"/>
      <c r="T56" s="100"/>
      <c r="U56" s="100"/>
    </row>
    <row r="57" spans="2:21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0"/>
      <c r="O57" s="100"/>
      <c r="P57" s="100"/>
      <c r="Q57" s="100"/>
      <c r="R57" s="100"/>
      <c r="S57" s="100"/>
      <c r="T57" s="100"/>
      <c r="U57" s="100"/>
    </row>
    <row r="58" spans="2:21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0"/>
      <c r="O58" s="100"/>
      <c r="P58" s="100"/>
      <c r="Q58" s="100"/>
      <c r="R58" s="100"/>
      <c r="S58" s="100"/>
      <c r="T58" s="100"/>
      <c r="U58" s="100"/>
    </row>
    <row r="59" spans="2:21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0"/>
      <c r="O59" s="100"/>
      <c r="P59" s="100"/>
      <c r="Q59" s="100"/>
      <c r="R59" s="100"/>
      <c r="S59" s="100"/>
      <c r="T59" s="100"/>
      <c r="U59" s="100"/>
    </row>
    <row r="60" spans="2:21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0"/>
      <c r="O60" s="100"/>
      <c r="P60" s="100"/>
      <c r="Q60" s="100"/>
      <c r="R60" s="100"/>
      <c r="S60" s="100"/>
      <c r="T60" s="100"/>
      <c r="U60" s="100"/>
    </row>
    <row r="61" spans="2:21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0"/>
      <c r="O61" s="100"/>
      <c r="P61" s="100"/>
      <c r="Q61" s="100"/>
      <c r="R61" s="100"/>
      <c r="S61" s="100"/>
      <c r="T61" s="100"/>
      <c r="U61" s="100"/>
    </row>
    <row r="62" spans="2:21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0"/>
      <c r="O62" s="100"/>
      <c r="P62" s="100"/>
      <c r="Q62" s="100"/>
      <c r="R62" s="100"/>
      <c r="S62" s="100"/>
      <c r="T62" s="100"/>
      <c r="U62" s="100"/>
    </row>
    <row r="63" spans="2:21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0"/>
      <c r="O63" s="100"/>
      <c r="P63" s="100"/>
      <c r="Q63" s="100"/>
      <c r="R63" s="100"/>
      <c r="S63" s="100"/>
      <c r="T63" s="100"/>
      <c r="U63" s="100"/>
    </row>
    <row r="64" spans="2:21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0"/>
      <c r="O64" s="100"/>
      <c r="P64" s="100"/>
      <c r="Q64" s="100"/>
      <c r="R64" s="100"/>
      <c r="S64" s="100"/>
      <c r="T64" s="100"/>
      <c r="U64" s="100"/>
    </row>
    <row r="65" spans="2:21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0"/>
      <c r="O65" s="100"/>
      <c r="P65" s="100"/>
      <c r="Q65" s="100"/>
      <c r="R65" s="100"/>
      <c r="S65" s="100"/>
      <c r="T65" s="100"/>
      <c r="U65" s="100"/>
    </row>
    <row r="66" spans="2:21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0"/>
      <c r="O66" s="100"/>
      <c r="P66" s="100"/>
      <c r="Q66" s="100"/>
      <c r="R66" s="100"/>
      <c r="S66" s="100"/>
      <c r="T66" s="100"/>
      <c r="U66" s="100"/>
    </row>
    <row r="67" spans="2:21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0"/>
      <c r="O67" s="100"/>
      <c r="P67" s="100"/>
      <c r="Q67" s="100"/>
      <c r="R67" s="100"/>
      <c r="S67" s="100"/>
      <c r="T67" s="100"/>
      <c r="U67" s="100"/>
    </row>
    <row r="68" spans="2:21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0"/>
      <c r="O68" s="100"/>
      <c r="P68" s="100"/>
      <c r="Q68" s="100"/>
      <c r="R68" s="100"/>
      <c r="S68" s="100"/>
      <c r="T68" s="100"/>
      <c r="U68" s="100"/>
    </row>
    <row r="69" spans="2:21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0"/>
      <c r="O69" s="100"/>
      <c r="P69" s="100"/>
      <c r="Q69" s="100"/>
      <c r="R69" s="100"/>
      <c r="S69" s="100"/>
      <c r="T69" s="100"/>
      <c r="U69" s="100"/>
    </row>
    <row r="70" spans="2:21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0"/>
      <c r="O70" s="100"/>
      <c r="P70" s="100"/>
      <c r="Q70" s="100"/>
      <c r="R70" s="100"/>
      <c r="S70" s="100"/>
      <c r="T70" s="100"/>
      <c r="U70" s="100"/>
    </row>
  </sheetData>
  <sheetProtection password="C580" sheet="1" objects="1" scenarios="1"/>
  <mergeCells count="59">
    <mergeCell ref="L38:M38"/>
    <mergeCell ref="D45:F45"/>
    <mergeCell ref="I45:M45"/>
    <mergeCell ref="B53:M53"/>
    <mergeCell ref="D46:F47"/>
    <mergeCell ref="I46:M47"/>
    <mergeCell ref="I48:M49"/>
    <mergeCell ref="I50:M50"/>
    <mergeCell ref="B51:M51"/>
    <mergeCell ref="B52:M52"/>
    <mergeCell ref="B41:D41"/>
    <mergeCell ref="E41:M41"/>
    <mergeCell ref="D44:F44"/>
    <mergeCell ref="I44:M44"/>
    <mergeCell ref="L39:M39"/>
    <mergeCell ref="L23:M23"/>
    <mergeCell ref="L24:M24"/>
    <mergeCell ref="L25:M25"/>
    <mergeCell ref="L26:M26"/>
    <mergeCell ref="L27:M27"/>
    <mergeCell ref="L28:M28"/>
    <mergeCell ref="L34:M34"/>
    <mergeCell ref="L35:M35"/>
    <mergeCell ref="L36:M36"/>
    <mergeCell ref="L37:M37"/>
    <mergeCell ref="L29:M29"/>
    <mergeCell ref="L30:M30"/>
    <mergeCell ref="L31:M31"/>
    <mergeCell ref="L32:M32"/>
    <mergeCell ref="L33:M33"/>
    <mergeCell ref="L22:M22"/>
    <mergeCell ref="D12:F12"/>
    <mergeCell ref="B13:D13"/>
    <mergeCell ref="E13:F13"/>
    <mergeCell ref="B14:F14"/>
    <mergeCell ref="G14:H14"/>
    <mergeCell ref="I14:M14"/>
    <mergeCell ref="B18:M18"/>
    <mergeCell ref="L17:M17"/>
    <mergeCell ref="E19:H19"/>
    <mergeCell ref="L19:M19"/>
    <mergeCell ref="L20:M20"/>
    <mergeCell ref="L21:M21"/>
    <mergeCell ref="D11:F11"/>
    <mergeCell ref="B1:M1"/>
    <mergeCell ref="L3:M3"/>
    <mergeCell ref="L4:M4"/>
    <mergeCell ref="B5:C6"/>
    <mergeCell ref="D5:H5"/>
    <mergeCell ref="I5:M5"/>
    <mergeCell ref="D6:H6"/>
    <mergeCell ref="G7:H7"/>
    <mergeCell ref="D8:F8"/>
    <mergeCell ref="L9:M9"/>
    <mergeCell ref="J10:K10"/>
    <mergeCell ref="L10:M10"/>
    <mergeCell ref="L6:M6"/>
    <mergeCell ref="L7:M7"/>
    <mergeCell ref="L8:M8"/>
  </mergeCells>
  <conditionalFormatting sqref="B21:C39">
    <cfRule type="cellIs" priority="1" dxfId="4" operator="equal">
      <formula>0</formula>
    </cfRule>
  </conditionalFormatting>
  <dataValidations count="1">
    <dataValidation type="date" operator="greaterThanOrEqual" allowBlank="1" showInputMessage="1" showErrorMessage="1" errorTitle="Validation Check" error="Enter a date in the dd-MMM-yy format. For example, 01-Jan-05" sqref="L3:M3 I46:M47 D46:F47">
      <formula1>40179</formula1>
    </dataValidation>
  </dataValidations>
  <printOptions horizontalCentered="1"/>
  <pageMargins left="0" right="0" top="1.25" bottom="0" header="0" footer="0"/>
  <pageSetup fitToHeight="1" fitToWidth="1" horizontalDpi="180" verticalDpi="18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Mercy Corps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ACH Linked Procurement WorkBook</dc:title>
  <dc:subject/>
  <dc:creator>Mercy Corps</dc:creator>
  <cp:keywords/>
  <dc:description/>
  <cp:lastModifiedBy>Svetlana Makenova</cp:lastModifiedBy>
  <cp:lastPrinted>2015-12-16T09:46:17Z</cp:lastPrinted>
  <dcterms:created xsi:type="dcterms:W3CDTF">2000-02-17T21:47:11Z</dcterms:created>
  <dcterms:modified xsi:type="dcterms:W3CDTF">2016-01-11T04:52:00Z</dcterms:modified>
  <cp:category>MC PDMS 5.1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ACH 0000</vt:lpwstr>
  </property>
</Properties>
</file>